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allgenfinancialservices.sharepoint.com/sites/Marketing2/Shared Documents/General/AllGen Academy/AllGen Academy Calculators/"/>
    </mc:Choice>
  </mc:AlternateContent>
  <xr:revisionPtr revIDLastSave="16" documentId="8_{64AAC9F7-E7FE-4D97-92A6-DE44C5E285EB}" xr6:coauthVersionLast="47" xr6:coauthVersionMax="47" xr10:uidLastSave="{AAFF25CF-F82E-49F9-9DC3-12AB8B466444}"/>
  <bookViews>
    <workbookView xWindow="-120" yWindow="-120" windowWidth="29040" windowHeight="16440" activeTab="3" xr2:uid="{0AF4BDBF-725A-4AF1-A419-4AE255FAD1EF}"/>
  </bookViews>
  <sheets>
    <sheet name="Mortgage Affordability" sheetId="2" r:id="rId1"/>
    <sheet name="Mortgage Comparison" sheetId="5" r:id="rId2"/>
    <sheet name="Mortgage Payoff" sheetId="3" r:id="rId3"/>
    <sheet name="Refinance Comparison" sheetId="6" r:id="rId4"/>
    <sheet name="Disclaimer" sheetId="7" r:id="rId5"/>
  </sheets>
  <definedNames>
    <definedName name="Closing_Costs">'Refinance Comparison'!$O$10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6" l="1"/>
  <c r="AC21" i="6" l="1"/>
  <c r="AB368" i="6"/>
  <c r="AB356" i="6"/>
  <c r="AB344" i="6"/>
  <c r="AB332" i="6"/>
  <c r="AB320" i="6"/>
  <c r="AB308" i="6"/>
  <c r="AB296" i="6"/>
  <c r="AB284" i="6"/>
  <c r="AB272" i="6"/>
  <c r="AB260" i="6"/>
  <c r="AB248" i="6"/>
  <c r="AB236" i="6"/>
  <c r="AB224" i="6"/>
  <c r="AB212" i="6"/>
  <c r="AB200" i="6"/>
  <c r="AB188" i="6"/>
  <c r="AB176" i="6"/>
  <c r="AB164" i="6"/>
  <c r="AB152" i="6"/>
  <c r="AB140" i="6"/>
  <c r="AB128" i="6"/>
  <c r="AB116" i="6"/>
  <c r="AB104" i="6"/>
  <c r="AB92" i="6"/>
  <c r="AB80" i="6"/>
  <c r="AB68" i="6"/>
  <c r="AB56" i="6"/>
  <c r="AB44" i="6"/>
  <c r="AB32" i="6"/>
  <c r="AB21" i="6"/>
  <c r="M13" i="6" l="1"/>
  <c r="AH381" i="6"/>
  <c r="AG381" i="6"/>
  <c r="AH380" i="6"/>
  <c r="AH379" i="6"/>
  <c r="AH378" i="6"/>
  <c r="AH377" i="6"/>
  <c r="AH376" i="6"/>
  <c r="AH375" i="6"/>
  <c r="AH374" i="6"/>
  <c r="AH373" i="6"/>
  <c r="AH372" i="6"/>
  <c r="AH371" i="6"/>
  <c r="AH370" i="6"/>
  <c r="AH369" i="6"/>
  <c r="AH368" i="6"/>
  <c r="U368" i="6"/>
  <c r="AH367" i="6"/>
  <c r="AH366" i="6"/>
  <c r="AH365" i="6"/>
  <c r="AH364" i="6"/>
  <c r="AH363" i="6"/>
  <c r="AH362" i="6"/>
  <c r="AH361" i="6"/>
  <c r="AH360" i="6"/>
  <c r="AH359" i="6"/>
  <c r="AH358" i="6"/>
  <c r="AH357" i="6"/>
  <c r="AH356" i="6"/>
  <c r="U356" i="6"/>
  <c r="AH355" i="6"/>
  <c r="AH354" i="6"/>
  <c r="AH353" i="6"/>
  <c r="AH352" i="6"/>
  <c r="AH351" i="6"/>
  <c r="AH350" i="6"/>
  <c r="AH349" i="6"/>
  <c r="AH348" i="6"/>
  <c r="AH347" i="6"/>
  <c r="AH346" i="6"/>
  <c r="AH345" i="6"/>
  <c r="AH344" i="6"/>
  <c r="U344" i="6"/>
  <c r="AH343" i="6"/>
  <c r="AH342" i="6"/>
  <c r="AH341" i="6"/>
  <c r="AH340" i="6"/>
  <c r="AH339" i="6"/>
  <c r="AH338" i="6"/>
  <c r="AH337" i="6"/>
  <c r="AH336" i="6"/>
  <c r="AH335" i="6"/>
  <c r="AH334" i="6"/>
  <c r="AH333" i="6"/>
  <c r="AH332" i="6"/>
  <c r="U332" i="6"/>
  <c r="AH331" i="6"/>
  <c r="AH330" i="6"/>
  <c r="AH329" i="6"/>
  <c r="AH328" i="6"/>
  <c r="AH327" i="6"/>
  <c r="AH326" i="6"/>
  <c r="AH325" i="6"/>
  <c r="AH324" i="6"/>
  <c r="AH323" i="6"/>
  <c r="AH322" i="6"/>
  <c r="AH321" i="6"/>
  <c r="AH320" i="6"/>
  <c r="U320" i="6"/>
  <c r="AH319" i="6"/>
  <c r="AH318" i="6"/>
  <c r="AH317" i="6"/>
  <c r="AH316" i="6"/>
  <c r="AH315" i="6"/>
  <c r="AH314" i="6"/>
  <c r="AH313" i="6"/>
  <c r="AH312" i="6"/>
  <c r="AH311" i="6"/>
  <c r="AH310" i="6"/>
  <c r="AH309" i="6"/>
  <c r="AH308" i="6"/>
  <c r="U308" i="6"/>
  <c r="AH307" i="6"/>
  <c r="AH306" i="6"/>
  <c r="AH305" i="6"/>
  <c r="AH304" i="6"/>
  <c r="AH303" i="6"/>
  <c r="AH302" i="6"/>
  <c r="AH301" i="6"/>
  <c r="AH300" i="6"/>
  <c r="AH299" i="6"/>
  <c r="AH298" i="6"/>
  <c r="AH297" i="6"/>
  <c r="AH296" i="6"/>
  <c r="U296" i="6"/>
  <c r="AH295" i="6"/>
  <c r="AH294" i="6"/>
  <c r="AH293" i="6"/>
  <c r="AH292" i="6"/>
  <c r="AH291" i="6"/>
  <c r="AH290" i="6"/>
  <c r="AH289" i="6"/>
  <c r="AH288" i="6"/>
  <c r="AH287" i="6"/>
  <c r="AH286" i="6"/>
  <c r="AH285" i="6"/>
  <c r="AH284" i="6"/>
  <c r="U284" i="6"/>
  <c r="AH283" i="6"/>
  <c r="AH282" i="6"/>
  <c r="AH281" i="6"/>
  <c r="AH280" i="6"/>
  <c r="AH279" i="6"/>
  <c r="AH278" i="6"/>
  <c r="AH277" i="6"/>
  <c r="AH276" i="6"/>
  <c r="AH275" i="6"/>
  <c r="AH274" i="6"/>
  <c r="AH273" i="6"/>
  <c r="AH272" i="6"/>
  <c r="U272" i="6"/>
  <c r="AH271" i="6"/>
  <c r="AH270" i="6"/>
  <c r="AH269" i="6"/>
  <c r="AH268" i="6"/>
  <c r="AH267" i="6"/>
  <c r="AH266" i="6"/>
  <c r="AH265" i="6"/>
  <c r="AH264" i="6"/>
  <c r="AH263" i="6"/>
  <c r="AH262" i="6"/>
  <c r="AH261" i="6"/>
  <c r="AH260" i="6"/>
  <c r="U260" i="6"/>
  <c r="AH259" i="6"/>
  <c r="AH258" i="6"/>
  <c r="AH257" i="6"/>
  <c r="AH256" i="6"/>
  <c r="AH255" i="6"/>
  <c r="AH254" i="6"/>
  <c r="AH253" i="6"/>
  <c r="AH252" i="6"/>
  <c r="AH251" i="6"/>
  <c r="AH250" i="6"/>
  <c r="AH249" i="6"/>
  <c r="AH248" i="6"/>
  <c r="U248" i="6"/>
  <c r="AH247" i="6"/>
  <c r="AH246" i="6"/>
  <c r="AH245" i="6"/>
  <c r="AH244" i="6"/>
  <c r="AH243" i="6"/>
  <c r="AH242" i="6"/>
  <c r="AH241" i="6"/>
  <c r="AH240" i="6"/>
  <c r="AH239" i="6"/>
  <c r="AH238" i="6"/>
  <c r="AH237" i="6"/>
  <c r="AH236" i="6"/>
  <c r="U236" i="6"/>
  <c r="AH235" i="6"/>
  <c r="AH234" i="6"/>
  <c r="AH233" i="6"/>
  <c r="AH232" i="6"/>
  <c r="AH231" i="6"/>
  <c r="AH230" i="6"/>
  <c r="AH229" i="6"/>
  <c r="AH228" i="6"/>
  <c r="AH227" i="6"/>
  <c r="AH226" i="6"/>
  <c r="AH225" i="6"/>
  <c r="AH224" i="6"/>
  <c r="U224" i="6"/>
  <c r="AH223" i="6"/>
  <c r="AH222" i="6"/>
  <c r="AH221" i="6"/>
  <c r="AH220" i="6"/>
  <c r="AH219" i="6"/>
  <c r="AH218" i="6"/>
  <c r="AH217" i="6"/>
  <c r="AH216" i="6"/>
  <c r="AH215" i="6"/>
  <c r="AH214" i="6"/>
  <c r="AH213" i="6"/>
  <c r="AH212" i="6"/>
  <c r="U212" i="6"/>
  <c r="AH211" i="6"/>
  <c r="AH210" i="6"/>
  <c r="AH209" i="6"/>
  <c r="AH208" i="6"/>
  <c r="AH207" i="6"/>
  <c r="AH206" i="6"/>
  <c r="AH205" i="6"/>
  <c r="AH204" i="6"/>
  <c r="AH203" i="6"/>
  <c r="AH202" i="6"/>
  <c r="AH201" i="6"/>
  <c r="AH200" i="6"/>
  <c r="U200" i="6"/>
  <c r="AH199" i="6"/>
  <c r="AH198" i="6"/>
  <c r="AH197" i="6"/>
  <c r="AH196" i="6"/>
  <c r="AH195" i="6"/>
  <c r="AH194" i="6"/>
  <c r="AH193" i="6"/>
  <c r="AH192" i="6"/>
  <c r="AH191" i="6"/>
  <c r="AH190" i="6"/>
  <c r="AH189" i="6"/>
  <c r="AH188" i="6"/>
  <c r="U188" i="6"/>
  <c r="AH187" i="6"/>
  <c r="AH186" i="6"/>
  <c r="AH185" i="6"/>
  <c r="AH184" i="6"/>
  <c r="AH183" i="6"/>
  <c r="AH182" i="6"/>
  <c r="AH181" i="6"/>
  <c r="AH180" i="6"/>
  <c r="AH179" i="6"/>
  <c r="AH178" i="6"/>
  <c r="AH177" i="6"/>
  <c r="AH176" i="6"/>
  <c r="U176" i="6"/>
  <c r="AH175" i="6"/>
  <c r="AH174" i="6"/>
  <c r="AH173" i="6"/>
  <c r="AH172" i="6"/>
  <c r="AH171" i="6"/>
  <c r="AH170" i="6"/>
  <c r="AH169" i="6"/>
  <c r="AH168" i="6"/>
  <c r="AH167" i="6"/>
  <c r="AH166" i="6"/>
  <c r="AH165" i="6"/>
  <c r="AH164" i="6"/>
  <c r="U164" i="6"/>
  <c r="AH163" i="6"/>
  <c r="AH162" i="6"/>
  <c r="AH161" i="6"/>
  <c r="AH160" i="6"/>
  <c r="AH159" i="6"/>
  <c r="AH158" i="6"/>
  <c r="AH157" i="6"/>
  <c r="AH156" i="6"/>
  <c r="AH155" i="6"/>
  <c r="AH154" i="6"/>
  <c r="AH153" i="6"/>
  <c r="AH152" i="6"/>
  <c r="U152" i="6"/>
  <c r="AH151" i="6"/>
  <c r="AH150" i="6"/>
  <c r="AH149" i="6"/>
  <c r="AH148" i="6"/>
  <c r="AH147" i="6"/>
  <c r="AH146" i="6"/>
  <c r="AH145" i="6"/>
  <c r="AH144" i="6"/>
  <c r="AH143" i="6"/>
  <c r="AH142" i="6"/>
  <c r="AH141" i="6"/>
  <c r="AH140" i="6"/>
  <c r="U140" i="6"/>
  <c r="AH139" i="6"/>
  <c r="AH138" i="6"/>
  <c r="AH137" i="6"/>
  <c r="AH136" i="6"/>
  <c r="AH135" i="6"/>
  <c r="AH134" i="6"/>
  <c r="AH133" i="6"/>
  <c r="AH132" i="6"/>
  <c r="AH131" i="6"/>
  <c r="AH130" i="6"/>
  <c r="AH129" i="6"/>
  <c r="AH128" i="6"/>
  <c r="U128" i="6"/>
  <c r="AH127" i="6"/>
  <c r="AH126" i="6"/>
  <c r="AH125" i="6"/>
  <c r="AH124" i="6"/>
  <c r="AH123" i="6"/>
  <c r="AH122" i="6"/>
  <c r="AH121" i="6"/>
  <c r="AH120" i="6"/>
  <c r="AH119" i="6"/>
  <c r="AH118" i="6"/>
  <c r="AH117" i="6"/>
  <c r="AH116" i="6"/>
  <c r="U116" i="6"/>
  <c r="AH115" i="6"/>
  <c r="AH114" i="6"/>
  <c r="AH113" i="6"/>
  <c r="AH112" i="6"/>
  <c r="AH111" i="6"/>
  <c r="AH110" i="6"/>
  <c r="AH109" i="6"/>
  <c r="AH108" i="6"/>
  <c r="AH107" i="6"/>
  <c r="AH106" i="6"/>
  <c r="AH105" i="6"/>
  <c r="AH104" i="6"/>
  <c r="U104" i="6"/>
  <c r="AH103" i="6"/>
  <c r="AH102" i="6"/>
  <c r="AH101" i="6"/>
  <c r="AH100" i="6"/>
  <c r="AH99" i="6"/>
  <c r="AH98" i="6"/>
  <c r="AH97" i="6"/>
  <c r="AH96" i="6"/>
  <c r="AH95" i="6"/>
  <c r="AH94" i="6"/>
  <c r="AH93" i="6"/>
  <c r="AH92" i="6"/>
  <c r="U92" i="6"/>
  <c r="AH91" i="6"/>
  <c r="AH90" i="6"/>
  <c r="AH89" i="6"/>
  <c r="AH88" i="6"/>
  <c r="AH87" i="6"/>
  <c r="AH86" i="6"/>
  <c r="AH85" i="6"/>
  <c r="AH84" i="6"/>
  <c r="AH83" i="6"/>
  <c r="AH82" i="6"/>
  <c r="AH81" i="6"/>
  <c r="AH80" i="6"/>
  <c r="U80" i="6"/>
  <c r="AH79" i="6"/>
  <c r="AH78" i="6"/>
  <c r="AH77" i="6"/>
  <c r="AH76" i="6"/>
  <c r="AH75" i="6"/>
  <c r="AH74" i="6"/>
  <c r="AH73" i="6"/>
  <c r="AH72" i="6"/>
  <c r="AH71" i="6"/>
  <c r="AH70" i="6"/>
  <c r="AH69" i="6"/>
  <c r="AH68" i="6"/>
  <c r="U68" i="6"/>
  <c r="AH67" i="6"/>
  <c r="AH66" i="6"/>
  <c r="AH65" i="6"/>
  <c r="AH64" i="6"/>
  <c r="AH63" i="6"/>
  <c r="AH62" i="6"/>
  <c r="AH61" i="6"/>
  <c r="AH60" i="6"/>
  <c r="AH59" i="6"/>
  <c r="AH58" i="6"/>
  <c r="AH57" i="6"/>
  <c r="AH56" i="6"/>
  <c r="U56" i="6"/>
  <c r="AH55" i="6"/>
  <c r="AH54" i="6"/>
  <c r="AH53" i="6"/>
  <c r="AH52" i="6"/>
  <c r="AH51" i="6"/>
  <c r="AH50" i="6"/>
  <c r="AH49" i="6"/>
  <c r="AH48" i="6"/>
  <c r="AH47" i="6"/>
  <c r="AH46" i="6"/>
  <c r="AH45" i="6"/>
  <c r="AH44" i="6"/>
  <c r="U44" i="6"/>
  <c r="AH43" i="6"/>
  <c r="AH42" i="6"/>
  <c r="AH41" i="6"/>
  <c r="AH40" i="6"/>
  <c r="AH39" i="6"/>
  <c r="AH38" i="6"/>
  <c r="AH37" i="6"/>
  <c r="AH36" i="6"/>
  <c r="AH35" i="6"/>
  <c r="AH34" i="6"/>
  <c r="AH33" i="6"/>
  <c r="AH32" i="6"/>
  <c r="U32" i="6"/>
  <c r="AH31" i="6"/>
  <c r="AH30" i="6"/>
  <c r="AH29" i="6"/>
  <c r="AH28" i="6"/>
  <c r="AH27" i="6"/>
  <c r="AH26" i="6"/>
  <c r="AH25" i="6"/>
  <c r="AH24" i="6"/>
  <c r="AH23" i="6"/>
  <c r="AH22" i="6"/>
  <c r="AH21" i="6"/>
  <c r="V21" i="6"/>
  <c r="U21" i="6"/>
  <c r="E13" i="6"/>
  <c r="J20" i="3"/>
  <c r="Y20" i="3"/>
  <c r="S20" i="3"/>
  <c r="D20" i="3" s="1"/>
  <c r="K12" i="3"/>
  <c r="R20" i="3"/>
  <c r="R367" i="3"/>
  <c r="R355" i="3"/>
  <c r="R343" i="3"/>
  <c r="R331" i="3"/>
  <c r="R319" i="3"/>
  <c r="R307" i="3"/>
  <c r="R295" i="3"/>
  <c r="R283" i="3"/>
  <c r="R271" i="3"/>
  <c r="R259" i="3"/>
  <c r="R247" i="3"/>
  <c r="R235" i="3"/>
  <c r="R223" i="3"/>
  <c r="R211" i="3"/>
  <c r="R199" i="3"/>
  <c r="R187" i="3"/>
  <c r="R175" i="3"/>
  <c r="R163" i="3"/>
  <c r="R151" i="3"/>
  <c r="R139" i="3"/>
  <c r="R127" i="3"/>
  <c r="R115" i="3"/>
  <c r="R103" i="3"/>
  <c r="R91" i="3"/>
  <c r="R79" i="3"/>
  <c r="R67" i="3"/>
  <c r="R55" i="3"/>
  <c r="R43" i="3"/>
  <c r="R31" i="3"/>
  <c r="AD380" i="3"/>
  <c r="AC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E12" i="3"/>
  <c r="AA20" i="3" l="1"/>
  <c r="Z20" i="3"/>
  <c r="AB20" i="3" s="1"/>
  <c r="AC20" i="3" s="1"/>
  <c r="D21" i="6"/>
  <c r="W21" i="6"/>
  <c r="AE21" i="6"/>
  <c r="AD21" i="6" s="1"/>
  <c r="L21" i="6"/>
  <c r="X21" i="6"/>
  <c r="U20" i="3"/>
  <c r="T20" i="3" s="1"/>
  <c r="AF21" i="6" l="1"/>
  <c r="AI21" i="6"/>
  <c r="Y21" i="3"/>
  <c r="AA21" i="3" l="1"/>
  <c r="Z21" i="3"/>
  <c r="AG21" i="6"/>
  <c r="AC22" i="6" s="1"/>
  <c r="AE22" i="6" l="1"/>
  <c r="AD22" i="6"/>
  <c r="AB21" i="3"/>
  <c r="AF22" i="6" l="1"/>
  <c r="AC21" i="3"/>
  <c r="AG22" i="6" l="1"/>
  <c r="Y22" i="3"/>
  <c r="AA22" i="3" l="1"/>
  <c r="Z22" i="3"/>
  <c r="AC23" i="6"/>
  <c r="AE23" i="6" l="1"/>
  <c r="AD23" i="6" s="1"/>
  <c r="AB22" i="3"/>
  <c r="AF23" i="6" l="1"/>
  <c r="AC22" i="3"/>
  <c r="AG23" i="6" l="1"/>
  <c r="Y23" i="3"/>
  <c r="AA23" i="3" l="1"/>
  <c r="Z23" i="3"/>
  <c r="AC24" i="6"/>
  <c r="AE24" i="6" l="1"/>
  <c r="AD24" i="6"/>
  <c r="AB23" i="3"/>
  <c r="AF24" i="6" l="1"/>
  <c r="AC23" i="3"/>
  <c r="AG24" i="6" l="1"/>
  <c r="Y24" i="3"/>
  <c r="AA24" i="3" l="1"/>
  <c r="Z24" i="3"/>
  <c r="AC25" i="6"/>
  <c r="AB24" i="3" l="1"/>
  <c r="AC24" i="3" s="1"/>
  <c r="Y25" i="3" s="1"/>
  <c r="AE25" i="6"/>
  <c r="AD25" i="6"/>
  <c r="AA25" i="3" l="1"/>
  <c r="Z25" i="3"/>
  <c r="AF25" i="6"/>
  <c r="AG25" i="6" s="1"/>
  <c r="AB25" i="3" l="1"/>
  <c r="AC25" i="3" s="1"/>
  <c r="Y26" i="3" s="1"/>
  <c r="AC26" i="6"/>
  <c r="AA26" i="3" l="1"/>
  <c r="Z26" i="3"/>
  <c r="AE26" i="6"/>
  <c r="AD26" i="6"/>
  <c r="AB26" i="3" l="1"/>
  <c r="AC26" i="3" s="1"/>
  <c r="AF26" i="6"/>
  <c r="AG26" i="6" s="1"/>
  <c r="Y27" i="3"/>
  <c r="AA27" i="3" l="1"/>
  <c r="Z27" i="3"/>
  <c r="AB27" i="3" s="1"/>
  <c r="AC27" i="3" s="1"/>
  <c r="AC27" i="6"/>
  <c r="AE27" i="6" l="1"/>
  <c r="AD27" i="6"/>
  <c r="Y28" i="3"/>
  <c r="AA28" i="3" l="1"/>
  <c r="Z28" i="3"/>
  <c r="AB28" i="3" s="1"/>
  <c r="AC28" i="3" s="1"/>
  <c r="AF27" i="6"/>
  <c r="AG27" i="6" s="1"/>
  <c r="AC28" i="6" s="1"/>
  <c r="AE28" i="6" l="1"/>
  <c r="AD28" i="6"/>
  <c r="AF28" i="6" s="1"/>
  <c r="AG28" i="6" s="1"/>
  <c r="Y29" i="3"/>
  <c r="AA29" i="3" l="1"/>
  <c r="Z29" i="3"/>
  <c r="AB29" i="3" s="1"/>
  <c r="AC29" i="3" s="1"/>
  <c r="AC29" i="6"/>
  <c r="AE29" i="6" l="1"/>
  <c r="AD29" i="6"/>
  <c r="Y30" i="3"/>
  <c r="AA30" i="3" l="1"/>
  <c r="Z30" i="3"/>
  <c r="AB30" i="3" s="1"/>
  <c r="AC30" i="3" s="1"/>
  <c r="AF29" i="6"/>
  <c r="AG29" i="6" s="1"/>
  <c r="AC30" i="6" s="1"/>
  <c r="AE30" i="6" l="1"/>
  <c r="AD30" i="6"/>
  <c r="AF30" i="6" s="1"/>
  <c r="AG30" i="6" s="1"/>
  <c r="Y31" i="3"/>
  <c r="AA31" i="3" l="1"/>
  <c r="L20" i="3" s="1"/>
  <c r="Z31" i="3"/>
  <c r="K20" i="3" s="1"/>
  <c r="AC31" i="6"/>
  <c r="AB31" i="3" l="1"/>
  <c r="M20" i="3" s="1"/>
  <c r="N20" i="3" s="1"/>
  <c r="AE31" i="6"/>
  <c r="AD31" i="6"/>
  <c r="AC31" i="3" l="1"/>
  <c r="Y32" i="3" s="1"/>
  <c r="AF31" i="6"/>
  <c r="AG31" i="6" s="1"/>
  <c r="AC32" i="6" s="1"/>
  <c r="J21" i="3"/>
  <c r="AA32" i="3" l="1"/>
  <c r="Z32" i="3"/>
  <c r="AE32" i="6"/>
  <c r="N21" i="6" s="1"/>
  <c r="AB32" i="3" l="1"/>
  <c r="AC32" i="3" s="1"/>
  <c r="AD32" i="6"/>
  <c r="M21" i="6" s="1"/>
  <c r="AF32" i="6" l="1"/>
  <c r="O21" i="6" s="1"/>
  <c r="AG32" i="6"/>
  <c r="Y33" i="3"/>
  <c r="AA33" i="3" l="1"/>
  <c r="Z33" i="3" s="1"/>
  <c r="AB33" i="3" s="1"/>
  <c r="AC33" i="6"/>
  <c r="AE33" i="6" l="1"/>
  <c r="AD33" i="6"/>
  <c r="AC33" i="3"/>
  <c r="AF33" i="6" l="1"/>
  <c r="Y34" i="3"/>
  <c r="AA34" i="3" l="1"/>
  <c r="Z34" i="3"/>
  <c r="AB34" i="3" s="1"/>
  <c r="AG33" i="6"/>
  <c r="AC34" i="6" l="1"/>
  <c r="AC34" i="3"/>
  <c r="AE34" i="6" l="1"/>
  <c r="AD34" i="6"/>
  <c r="Y35" i="3"/>
  <c r="AA35" i="3" l="1"/>
  <c r="Z35" i="3" s="1"/>
  <c r="AB35" i="3" s="1"/>
  <c r="AF34" i="6"/>
  <c r="AG34" i="6" l="1"/>
  <c r="AC35" i="3"/>
  <c r="AC35" i="6" l="1"/>
  <c r="Y36" i="3"/>
  <c r="AA36" i="3" l="1"/>
  <c r="Z36" i="3" s="1"/>
  <c r="AB36" i="3" s="1"/>
  <c r="AE35" i="6"/>
  <c r="AD35" i="6"/>
  <c r="AF35" i="6" l="1"/>
  <c r="AC36" i="3"/>
  <c r="AG35" i="6" l="1"/>
  <c r="Y37" i="3"/>
  <c r="AA37" i="3" l="1"/>
  <c r="Z37" i="3" s="1"/>
  <c r="AB37" i="3" s="1"/>
  <c r="AC37" i="3" s="1"/>
  <c r="AC36" i="6"/>
  <c r="AE36" i="6" l="1"/>
  <c r="AD36" i="6"/>
  <c r="Y38" i="3"/>
  <c r="AA38" i="3" l="1"/>
  <c r="Z38" i="3" s="1"/>
  <c r="AB38" i="3" s="1"/>
  <c r="AC38" i="3" s="1"/>
  <c r="AF36" i="6"/>
  <c r="AG36" i="6" l="1"/>
  <c r="Y39" i="3"/>
  <c r="AA39" i="3" l="1"/>
  <c r="Z39" i="3"/>
  <c r="AC37" i="6"/>
  <c r="AB39" i="3" l="1"/>
  <c r="AC39" i="3" s="1"/>
  <c r="Y40" i="3" s="1"/>
  <c r="AE37" i="6"/>
  <c r="AD37" i="6"/>
  <c r="AA40" i="3" l="1"/>
  <c r="Z40" i="3"/>
  <c r="AF37" i="6"/>
  <c r="AB40" i="3" l="1"/>
  <c r="AC40" i="3" s="1"/>
  <c r="AG37" i="6"/>
  <c r="Y41" i="3"/>
  <c r="AA41" i="3" l="1"/>
  <c r="Z41" i="3"/>
  <c r="AB41" i="3" s="1"/>
  <c r="AC41" i="3" s="1"/>
  <c r="AC38" i="6"/>
  <c r="AE38" i="6" l="1"/>
  <c r="AD38" i="6"/>
  <c r="Y42" i="3"/>
  <c r="AA42" i="3" l="1"/>
  <c r="Z42" i="3"/>
  <c r="AF38" i="6"/>
  <c r="AG38" i="6" s="1"/>
  <c r="AC39" i="6" s="1"/>
  <c r="AB42" i="3" l="1"/>
  <c r="AC42" i="3" s="1"/>
  <c r="AE39" i="6"/>
  <c r="AD39" i="6"/>
  <c r="Y43" i="3"/>
  <c r="AA43" i="3" l="1"/>
  <c r="Z43" i="3" s="1"/>
  <c r="K21" i="3" s="1"/>
  <c r="AF39" i="6"/>
  <c r="AG39" i="6" s="1"/>
  <c r="AC40" i="6" s="1"/>
  <c r="L21" i="3" l="1"/>
  <c r="AB43" i="3"/>
  <c r="M21" i="3" s="1"/>
  <c r="N21" i="3" s="1"/>
  <c r="AE40" i="6"/>
  <c r="AD40" i="6" s="1"/>
  <c r="AC43" i="3" l="1"/>
  <c r="AF40" i="6"/>
  <c r="AG40" i="6" s="1"/>
  <c r="AC41" i="6" s="1"/>
  <c r="J22" i="3"/>
  <c r="Y44" i="3"/>
  <c r="AA44" i="3" l="1"/>
  <c r="Z44" i="3"/>
  <c r="AE41" i="6"/>
  <c r="AD41" i="6"/>
  <c r="AB44" i="3" l="1"/>
  <c r="AF41" i="6"/>
  <c r="AG41" i="6" s="1"/>
  <c r="AC42" i="6" s="1"/>
  <c r="AC44" i="3"/>
  <c r="AE42" i="6" l="1"/>
  <c r="AD42" i="6"/>
  <c r="Y45" i="3"/>
  <c r="AA45" i="3" l="1"/>
  <c r="Z45" i="3"/>
  <c r="AB45" i="3" s="1"/>
  <c r="AF42" i="6"/>
  <c r="AG42" i="6" s="1"/>
  <c r="AC43" i="6" s="1"/>
  <c r="AE43" i="6" l="1"/>
  <c r="AD43" i="6"/>
  <c r="AC45" i="3"/>
  <c r="AF43" i="6" l="1"/>
  <c r="AG43" i="6" s="1"/>
  <c r="AC44" i="6" s="1"/>
  <c r="Y46" i="3"/>
  <c r="AA46" i="3" l="1"/>
  <c r="Z46" i="3" s="1"/>
  <c r="AE44" i="6"/>
  <c r="N22" i="6" s="1"/>
  <c r="AD44" i="6"/>
  <c r="M22" i="6" s="1"/>
  <c r="AB46" i="3" l="1"/>
  <c r="AC46" i="3" s="1"/>
  <c r="AF44" i="6"/>
  <c r="O22" i="6" s="1"/>
  <c r="P21" i="6" l="1"/>
  <c r="L22" i="6" s="1"/>
  <c r="AG44" i="6"/>
  <c r="Y47" i="3"/>
  <c r="AA47" i="3" l="1"/>
  <c r="Z47" i="3" s="1"/>
  <c r="AB47" i="3" s="1"/>
  <c r="AC45" i="6"/>
  <c r="AE45" i="6" l="1"/>
  <c r="AD45" i="6"/>
  <c r="AC47" i="3"/>
  <c r="AF45" i="6" l="1"/>
  <c r="Y48" i="3"/>
  <c r="AA48" i="3" l="1"/>
  <c r="Z48" i="3" s="1"/>
  <c r="AB48" i="3" s="1"/>
  <c r="AG45" i="6"/>
  <c r="AC46" i="6" l="1"/>
  <c r="AC48" i="3"/>
  <c r="AE46" i="6" l="1"/>
  <c r="AD46" i="6"/>
  <c r="Y49" i="3"/>
  <c r="AA49" i="3" l="1"/>
  <c r="Z49" i="3"/>
  <c r="AB49" i="3" s="1"/>
  <c r="AC49" i="3" s="1"/>
  <c r="AF46" i="6"/>
  <c r="AG46" i="6" l="1"/>
  <c r="Y50" i="3"/>
  <c r="AA50" i="3" l="1"/>
  <c r="Z50" i="3"/>
  <c r="AC47" i="6"/>
  <c r="AB50" i="3" l="1"/>
  <c r="AC50" i="3" s="1"/>
  <c r="Y51" i="3" s="1"/>
  <c r="AE47" i="6"/>
  <c r="AD47" i="6"/>
  <c r="AA51" i="3" l="1"/>
  <c r="Z51" i="3"/>
  <c r="AF47" i="6"/>
  <c r="AB51" i="3" l="1"/>
  <c r="AC51" i="3" s="1"/>
  <c r="Y52" i="3" s="1"/>
  <c r="AG47" i="6"/>
  <c r="AA52" i="3" l="1"/>
  <c r="Z52" i="3"/>
  <c r="AB52" i="3" s="1"/>
  <c r="AC52" i="3" s="1"/>
  <c r="AC48" i="6"/>
  <c r="AE48" i="6" l="1"/>
  <c r="AD48" i="6"/>
  <c r="Y53" i="3"/>
  <c r="AA53" i="3" l="1"/>
  <c r="Z53" i="3"/>
  <c r="AF48" i="6"/>
  <c r="AB53" i="3" l="1"/>
  <c r="AC53" i="3" s="1"/>
  <c r="Y54" i="3" s="1"/>
  <c r="AG48" i="6"/>
  <c r="AA54" i="3" l="1"/>
  <c r="Z54" i="3"/>
  <c r="AC49" i="6"/>
  <c r="AB54" i="3" l="1"/>
  <c r="AC54" i="3" s="1"/>
  <c r="Y55" i="3" s="1"/>
  <c r="AE49" i="6"/>
  <c r="AD49" i="6"/>
  <c r="AA55" i="3" l="1"/>
  <c r="L22" i="3" s="1"/>
  <c r="Z55" i="3"/>
  <c r="K22" i="3" s="1"/>
  <c r="AF49" i="6"/>
  <c r="AB55" i="3" l="1"/>
  <c r="M22" i="3" s="1"/>
  <c r="N22" i="3" s="1"/>
  <c r="AG49" i="6"/>
  <c r="AC55" i="3" l="1"/>
  <c r="AC50" i="6"/>
  <c r="Y56" i="3"/>
  <c r="J23" i="3"/>
  <c r="AA56" i="3" l="1"/>
  <c r="Z56" i="3"/>
  <c r="AB56" i="3" s="1"/>
  <c r="AE50" i="6"/>
  <c r="AD50" i="6"/>
  <c r="AF50" i="6" s="1"/>
  <c r="AG50" i="6" s="1"/>
  <c r="AC51" i="6" l="1"/>
  <c r="AC56" i="3"/>
  <c r="AE51" i="6" l="1"/>
  <c r="AD51" i="6"/>
  <c r="Y57" i="3"/>
  <c r="AA57" i="3" l="1"/>
  <c r="Z57" i="3"/>
  <c r="AB57" i="3" s="1"/>
  <c r="AF51" i="6"/>
  <c r="AG51" i="6" s="1"/>
  <c r="AC52" i="6" s="1"/>
  <c r="AE52" i="6" l="1"/>
  <c r="AD52" i="6"/>
  <c r="AF52" i="6" s="1"/>
  <c r="AG52" i="6" s="1"/>
  <c r="AC57" i="3"/>
  <c r="AC53" i="6" l="1"/>
  <c r="Y58" i="3"/>
  <c r="AA58" i="3" l="1"/>
  <c r="Z58" i="3"/>
  <c r="AB58" i="3" s="1"/>
  <c r="AE53" i="6"/>
  <c r="AD53" i="6"/>
  <c r="AF53" i="6" s="1"/>
  <c r="AG53" i="6" s="1"/>
  <c r="AC54" i="6" l="1"/>
  <c r="AC58" i="3"/>
  <c r="AE54" i="6" l="1"/>
  <c r="AD54" i="6"/>
  <c r="AF54" i="6" s="1"/>
  <c r="AG54" i="6" s="1"/>
  <c r="Y59" i="3"/>
  <c r="AA59" i="3" l="1"/>
  <c r="Z59" i="3"/>
  <c r="AC55" i="6"/>
  <c r="AB59" i="3" l="1"/>
  <c r="AC59" i="3" s="1"/>
  <c r="AE55" i="6"/>
  <c r="AD55" i="6"/>
  <c r="AF55" i="6" s="1"/>
  <c r="AG55" i="6" s="1"/>
  <c r="AC56" i="6" l="1"/>
  <c r="Y60" i="3"/>
  <c r="AA60" i="3" l="1"/>
  <c r="Z60" i="3"/>
  <c r="AE56" i="6"/>
  <c r="N23" i="6" s="1"/>
  <c r="AD56" i="6"/>
  <c r="M23" i="6" s="1"/>
  <c r="AB60" i="3" l="1"/>
  <c r="AF56" i="6"/>
  <c r="O23" i="6" s="1"/>
  <c r="AC60" i="3"/>
  <c r="P22" i="6" l="1"/>
  <c r="L23" i="6" s="1"/>
  <c r="AG56" i="6"/>
  <c r="Y61" i="3"/>
  <c r="AA61" i="3" l="1"/>
  <c r="Z61" i="3"/>
  <c r="AB61" i="3" s="1"/>
  <c r="AC61" i="3" s="1"/>
  <c r="AC57" i="6"/>
  <c r="AE57" i="6" l="1"/>
  <c r="AD57" i="6"/>
  <c r="Y62" i="3"/>
  <c r="AA62" i="3" l="1"/>
  <c r="Z62" i="3"/>
  <c r="AB62" i="3" s="1"/>
  <c r="AC62" i="3" s="1"/>
  <c r="AF57" i="6"/>
  <c r="AG57" i="6" l="1"/>
  <c r="Y63" i="3"/>
  <c r="AA63" i="3" l="1"/>
  <c r="Z63" i="3"/>
  <c r="AB63" i="3" s="1"/>
  <c r="AC63" i="3" s="1"/>
  <c r="AC58" i="6"/>
  <c r="AE58" i="6" l="1"/>
  <c r="AD58" i="6"/>
  <c r="Y64" i="3"/>
  <c r="AA64" i="3" l="1"/>
  <c r="Z64" i="3"/>
  <c r="AB64" i="3" s="1"/>
  <c r="AC64" i="3" s="1"/>
  <c r="AF58" i="6"/>
  <c r="AG58" i="6" l="1"/>
  <c r="Y65" i="3"/>
  <c r="AA65" i="3" l="1"/>
  <c r="Z65" i="3"/>
  <c r="AB65" i="3" s="1"/>
  <c r="AC65" i="3" s="1"/>
  <c r="AC59" i="6"/>
  <c r="AE59" i="6" l="1"/>
  <c r="AD59" i="6"/>
  <c r="Y66" i="3"/>
  <c r="AA66" i="3" l="1"/>
  <c r="Z66" i="3"/>
  <c r="AB66" i="3" s="1"/>
  <c r="AC66" i="3" s="1"/>
  <c r="AF59" i="6"/>
  <c r="AG59" i="6" l="1"/>
  <c r="Y67" i="3"/>
  <c r="AA67" i="3" l="1"/>
  <c r="Z67" i="3"/>
  <c r="K23" i="3" s="1"/>
  <c r="AC60" i="6"/>
  <c r="L23" i="3"/>
  <c r="AB67" i="3" l="1"/>
  <c r="AC67" i="3" s="1"/>
  <c r="AE60" i="6"/>
  <c r="AD60" i="6"/>
  <c r="M23" i="3" l="1"/>
  <c r="N23" i="3" s="1"/>
  <c r="J24" i="3" s="1"/>
  <c r="AF60" i="6"/>
  <c r="Y68" i="3"/>
  <c r="AA68" i="3" l="1"/>
  <c r="Z68" i="3"/>
  <c r="AB68" i="3" s="1"/>
  <c r="AG60" i="6"/>
  <c r="AC61" i="6" l="1"/>
  <c r="AC68" i="3"/>
  <c r="AE61" i="6" l="1"/>
  <c r="AD61" i="6"/>
  <c r="Y69" i="3"/>
  <c r="AA69" i="3" l="1"/>
  <c r="Z69" i="3"/>
  <c r="AF61" i="6"/>
  <c r="AB69" i="3" l="1"/>
  <c r="AC69" i="3" s="1"/>
  <c r="AG61" i="6"/>
  <c r="AC62" i="6" l="1"/>
  <c r="Y70" i="3"/>
  <c r="AA70" i="3" l="1"/>
  <c r="Z70" i="3" s="1"/>
  <c r="AB70" i="3" s="1"/>
  <c r="AE62" i="6"/>
  <c r="AD62" i="6"/>
  <c r="AF62" i="6" l="1"/>
  <c r="AG62" i="6" s="1"/>
  <c r="AC63" i="6" s="1"/>
  <c r="AC70" i="3"/>
  <c r="AE63" i="6" l="1"/>
  <c r="AD63" i="6"/>
  <c r="AF63" i="6" s="1"/>
  <c r="AG63" i="6" s="1"/>
  <c r="Y71" i="3"/>
  <c r="AA71" i="3" l="1"/>
  <c r="Z71" i="3"/>
  <c r="AB71" i="3" s="1"/>
  <c r="AC64" i="6"/>
  <c r="AE64" i="6" l="1"/>
  <c r="AD64" i="6"/>
  <c r="AF64" i="6" s="1"/>
  <c r="AG64" i="6" s="1"/>
  <c r="AC71" i="3"/>
  <c r="AC65" i="6" l="1"/>
  <c r="Y72" i="3"/>
  <c r="AA72" i="3" l="1"/>
  <c r="Z72" i="3"/>
  <c r="AE65" i="6"/>
  <c r="AD65" i="6"/>
  <c r="AF65" i="6" s="1"/>
  <c r="AG65" i="6" s="1"/>
  <c r="AB72" i="3" l="1"/>
  <c r="AC66" i="6"/>
  <c r="AC72" i="3"/>
  <c r="AE66" i="6" l="1"/>
  <c r="AD66" i="6"/>
  <c r="AF66" i="6" s="1"/>
  <c r="AG66" i="6" s="1"/>
  <c r="Y73" i="3"/>
  <c r="AA73" i="3" l="1"/>
  <c r="Z73" i="3"/>
  <c r="AB73" i="3" s="1"/>
  <c r="AC73" i="3" s="1"/>
  <c r="AC67" i="6"/>
  <c r="AE67" i="6" l="1"/>
  <c r="AD67" i="6"/>
  <c r="AF67" i="6" s="1"/>
  <c r="AG67" i="6" s="1"/>
  <c r="Y74" i="3"/>
  <c r="AA74" i="3" l="1"/>
  <c r="Z74" i="3"/>
  <c r="AB74" i="3" s="1"/>
  <c r="AC74" i="3" s="1"/>
  <c r="AC68" i="6"/>
  <c r="AE68" i="6" l="1"/>
  <c r="N24" i="6" s="1"/>
  <c r="AD68" i="6"/>
  <c r="M24" i="6" s="1"/>
  <c r="Y75" i="3"/>
  <c r="AA75" i="3" l="1"/>
  <c r="Z75" i="3"/>
  <c r="AB75" i="3" s="1"/>
  <c r="AC75" i="3" s="1"/>
  <c r="AF68" i="6"/>
  <c r="O24" i="6" s="1"/>
  <c r="P23" i="6" l="1"/>
  <c r="L24" i="6" s="1"/>
  <c r="AG68" i="6"/>
  <c r="Y76" i="3"/>
  <c r="AA76" i="3" l="1"/>
  <c r="Z76" i="3"/>
  <c r="AB76" i="3" s="1"/>
  <c r="AC76" i="3" s="1"/>
  <c r="AC69" i="6"/>
  <c r="AE69" i="6" l="1"/>
  <c r="AD69" i="6"/>
  <c r="Y77" i="3"/>
  <c r="AA77" i="3" l="1"/>
  <c r="Z77" i="3"/>
  <c r="AB77" i="3" s="1"/>
  <c r="AC77" i="3" s="1"/>
  <c r="AF69" i="6"/>
  <c r="AG69" i="6" l="1"/>
  <c r="Y78" i="3"/>
  <c r="AA78" i="3" l="1"/>
  <c r="Z78" i="3"/>
  <c r="AB78" i="3" s="1"/>
  <c r="AC78" i="3" s="1"/>
  <c r="AC70" i="6"/>
  <c r="AE70" i="6" l="1"/>
  <c r="AD70" i="6"/>
  <c r="Y79" i="3"/>
  <c r="AA79" i="3" l="1"/>
  <c r="L24" i="3" s="1"/>
  <c r="Z79" i="3"/>
  <c r="K24" i="3" s="1"/>
  <c r="AF70" i="6"/>
  <c r="AB79" i="3" l="1"/>
  <c r="AG70" i="6"/>
  <c r="M24" i="3"/>
  <c r="N24" i="3" s="1"/>
  <c r="AC79" i="3"/>
  <c r="AC71" i="6" l="1"/>
  <c r="J25" i="3"/>
  <c r="Y80" i="3"/>
  <c r="AA80" i="3" l="1"/>
  <c r="Z80" i="3"/>
  <c r="AE71" i="6"/>
  <c r="AD71" i="6"/>
  <c r="AB80" i="3" l="1"/>
  <c r="AC80" i="3" s="1"/>
  <c r="AF71" i="6"/>
  <c r="AG71" i="6" l="1"/>
  <c r="Y81" i="3"/>
  <c r="AA81" i="3" l="1"/>
  <c r="Z81" i="3"/>
  <c r="AB81" i="3" s="1"/>
  <c r="AC72" i="6"/>
  <c r="AE72" i="6" l="1"/>
  <c r="AD72" i="6"/>
  <c r="AC81" i="3"/>
  <c r="AF72" i="6" l="1"/>
  <c r="Y82" i="3"/>
  <c r="AA82" i="3" l="1"/>
  <c r="Z82" i="3"/>
  <c r="AB82" i="3" s="1"/>
  <c r="AG72" i="6"/>
  <c r="AC73" i="6" l="1"/>
  <c r="AC82" i="3"/>
  <c r="AE73" i="6" l="1"/>
  <c r="AD73" i="6"/>
  <c r="Y83" i="3"/>
  <c r="AA83" i="3" l="1"/>
  <c r="Z83" i="3"/>
  <c r="AB83" i="3" s="1"/>
  <c r="AF73" i="6"/>
  <c r="AG73" i="6" l="1"/>
  <c r="AC83" i="3"/>
  <c r="AC74" i="6" l="1"/>
  <c r="Y84" i="3"/>
  <c r="AA84" i="3" l="1"/>
  <c r="Z84" i="3"/>
  <c r="AE74" i="6"/>
  <c r="AD74" i="6"/>
  <c r="AF74" i="6" s="1"/>
  <c r="AG74" i="6" s="1"/>
  <c r="AB84" i="3" l="1"/>
  <c r="AC84" i="3" s="1"/>
  <c r="AC75" i="6"/>
  <c r="AE75" i="6" l="1"/>
  <c r="AD75" i="6"/>
  <c r="Y85" i="3"/>
  <c r="AA85" i="3" l="1"/>
  <c r="Z85" i="3"/>
  <c r="AB85" i="3" s="1"/>
  <c r="AC85" i="3" s="1"/>
  <c r="AF75" i="6"/>
  <c r="AG75" i="6" s="1"/>
  <c r="AC76" i="6" s="1"/>
  <c r="AE76" i="6" l="1"/>
  <c r="AD76" i="6"/>
  <c r="AF76" i="6" s="1"/>
  <c r="AG76" i="6" s="1"/>
  <c r="Y86" i="3"/>
  <c r="AA86" i="3" l="1"/>
  <c r="Z86" i="3"/>
  <c r="AB86" i="3" s="1"/>
  <c r="AC86" i="3" s="1"/>
  <c r="AC77" i="6"/>
  <c r="AE77" i="6" l="1"/>
  <c r="AD77" i="6"/>
  <c r="AF77" i="6" s="1"/>
  <c r="AG77" i="6" s="1"/>
  <c r="Y87" i="3"/>
  <c r="AA87" i="3" l="1"/>
  <c r="Z87" i="3"/>
  <c r="AB87" i="3" s="1"/>
  <c r="AC87" i="3" s="1"/>
  <c r="AC78" i="6"/>
  <c r="AE78" i="6" l="1"/>
  <c r="AD78" i="6"/>
  <c r="Y88" i="3"/>
  <c r="AA88" i="3" l="1"/>
  <c r="Z88" i="3"/>
  <c r="AB88" i="3" s="1"/>
  <c r="AC88" i="3" s="1"/>
  <c r="AF78" i="6"/>
  <c r="AG78" i="6" s="1"/>
  <c r="AC79" i="6" s="1"/>
  <c r="AE79" i="6" l="1"/>
  <c r="AD79" i="6"/>
  <c r="AF79" i="6" s="1"/>
  <c r="AG79" i="6" s="1"/>
  <c r="Y89" i="3"/>
  <c r="AA89" i="3" l="1"/>
  <c r="Z89" i="3"/>
  <c r="AB89" i="3" s="1"/>
  <c r="AC89" i="3" s="1"/>
  <c r="AC80" i="6"/>
  <c r="AE80" i="6" l="1"/>
  <c r="N25" i="6" s="1"/>
  <c r="AD80" i="6"/>
  <c r="M25" i="6" s="1"/>
  <c r="Y90" i="3"/>
  <c r="AA90" i="3" l="1"/>
  <c r="Z90" i="3"/>
  <c r="AB90" i="3" s="1"/>
  <c r="AC90" i="3" s="1"/>
  <c r="AF80" i="6"/>
  <c r="O25" i="6" s="1"/>
  <c r="P24" i="6" l="1"/>
  <c r="L25" i="6" s="1"/>
  <c r="AG80" i="6"/>
  <c r="Y91" i="3"/>
  <c r="AA91" i="3" l="1"/>
  <c r="L25" i="3" s="1"/>
  <c r="Z91" i="3"/>
  <c r="K25" i="3" s="1"/>
  <c r="AC81" i="6"/>
  <c r="AB91" i="3" l="1"/>
  <c r="AE81" i="6"/>
  <c r="AD81" i="6"/>
  <c r="M25" i="3"/>
  <c r="N25" i="3" s="1"/>
  <c r="J26" i="3" s="1"/>
  <c r="AC91" i="3"/>
  <c r="AF81" i="6" l="1"/>
  <c r="Y92" i="3"/>
  <c r="AA92" i="3" l="1"/>
  <c r="Z92" i="3"/>
  <c r="AB92" i="3" s="1"/>
  <c r="AG81" i="6"/>
  <c r="AC82" i="6" l="1"/>
  <c r="AC92" i="3"/>
  <c r="AE82" i="6" l="1"/>
  <c r="AD82" i="6"/>
  <c r="Y93" i="3"/>
  <c r="AA93" i="3" l="1"/>
  <c r="Z93" i="3" s="1"/>
  <c r="AB93" i="3" s="1"/>
  <c r="AF82" i="6"/>
  <c r="AG82" i="6" l="1"/>
  <c r="AC93" i="3"/>
  <c r="AC83" i="6" l="1"/>
  <c r="Y94" i="3"/>
  <c r="AA94" i="3" l="1"/>
  <c r="Z94" i="3"/>
  <c r="AB94" i="3" s="1"/>
  <c r="AE83" i="6"/>
  <c r="AD83" i="6"/>
  <c r="AF83" i="6" l="1"/>
  <c r="AC94" i="3"/>
  <c r="AG83" i="6" l="1"/>
  <c r="Y95" i="3"/>
  <c r="AA95" i="3" l="1"/>
  <c r="Z95" i="3"/>
  <c r="AB95" i="3" s="1"/>
  <c r="AC84" i="6"/>
  <c r="AE84" i="6" l="1"/>
  <c r="AD84" i="6"/>
  <c r="AC95" i="3"/>
  <c r="AF84" i="6" l="1"/>
  <c r="Y96" i="3"/>
  <c r="AA96" i="3" l="1"/>
  <c r="Z96" i="3"/>
  <c r="AB96" i="3" s="1"/>
  <c r="AG84" i="6"/>
  <c r="AC85" i="6" l="1"/>
  <c r="AC96" i="3"/>
  <c r="AE85" i="6" l="1"/>
  <c r="AD85" i="6"/>
  <c r="Y97" i="3"/>
  <c r="AA97" i="3" l="1"/>
  <c r="Z97" i="3"/>
  <c r="AB97" i="3" s="1"/>
  <c r="AC97" i="3" s="1"/>
  <c r="AF85" i="6"/>
  <c r="AG85" i="6" l="1"/>
  <c r="Y98" i="3"/>
  <c r="AA98" i="3" l="1"/>
  <c r="Z98" i="3"/>
  <c r="AB98" i="3" s="1"/>
  <c r="AC98" i="3" s="1"/>
  <c r="AC86" i="6"/>
  <c r="AE86" i="6" l="1"/>
  <c r="AD86" i="6"/>
  <c r="AF86" i="6" s="1"/>
  <c r="AG86" i="6" s="1"/>
  <c r="Y99" i="3"/>
  <c r="AA99" i="3" l="1"/>
  <c r="Z99" i="3"/>
  <c r="AB99" i="3" s="1"/>
  <c r="AC99" i="3" s="1"/>
  <c r="AC87" i="6"/>
  <c r="AE87" i="6" l="1"/>
  <c r="AD87" i="6" s="1"/>
  <c r="AF87" i="6" s="1"/>
  <c r="AG87" i="6" s="1"/>
  <c r="Y100" i="3"/>
  <c r="AA100" i="3" l="1"/>
  <c r="Z100" i="3"/>
  <c r="AB100" i="3" s="1"/>
  <c r="AC100" i="3" s="1"/>
  <c r="AC88" i="6"/>
  <c r="AE88" i="6" l="1"/>
  <c r="AD88" i="6"/>
  <c r="Y101" i="3"/>
  <c r="AA101" i="3" l="1"/>
  <c r="Z101" i="3"/>
  <c r="AB101" i="3" s="1"/>
  <c r="AC101" i="3" s="1"/>
  <c r="AF88" i="6"/>
  <c r="AG88" i="6" s="1"/>
  <c r="AC89" i="6" s="1"/>
  <c r="AE89" i="6" l="1"/>
  <c r="AD89" i="6" s="1"/>
  <c r="AF89" i="6" s="1"/>
  <c r="AG89" i="6" s="1"/>
  <c r="Y102" i="3"/>
  <c r="AA102" i="3" l="1"/>
  <c r="Z102" i="3"/>
  <c r="AB102" i="3" s="1"/>
  <c r="AC102" i="3" s="1"/>
  <c r="AC90" i="6"/>
  <c r="AE90" i="6" l="1"/>
  <c r="AD90" i="6"/>
  <c r="AF90" i="6" s="1"/>
  <c r="AG90" i="6" s="1"/>
  <c r="Y103" i="3"/>
  <c r="AA103" i="3" l="1"/>
  <c r="Z103" i="3"/>
  <c r="K26" i="3" s="1"/>
  <c r="AC91" i="6"/>
  <c r="L26" i="3"/>
  <c r="AB103" i="3" l="1"/>
  <c r="AE91" i="6"/>
  <c r="AD91" i="6"/>
  <c r="AF91" i="6" s="1"/>
  <c r="AG91" i="6" s="1"/>
  <c r="M26" i="3"/>
  <c r="N26" i="3" s="1"/>
  <c r="J27" i="3" s="1"/>
  <c r="AC103" i="3"/>
  <c r="AC92" i="6" l="1"/>
  <c r="Y104" i="3"/>
  <c r="AA104" i="3" l="1"/>
  <c r="Z104" i="3"/>
  <c r="AB104" i="3" s="1"/>
  <c r="AE92" i="6"/>
  <c r="N26" i="6" s="1"/>
  <c r="AD92" i="6"/>
  <c r="M26" i="6" s="1"/>
  <c r="AF92" i="6" l="1"/>
  <c r="O26" i="6" s="1"/>
  <c r="AC104" i="3"/>
  <c r="P25" i="6" l="1"/>
  <c r="L26" i="6" s="1"/>
  <c r="AG92" i="6"/>
  <c r="Y105" i="3"/>
  <c r="AA105" i="3" l="1"/>
  <c r="Z105" i="3"/>
  <c r="AB105" i="3" s="1"/>
  <c r="AC93" i="6"/>
  <c r="AE93" i="6" l="1"/>
  <c r="AD93" i="6"/>
  <c r="AC105" i="3"/>
  <c r="AF93" i="6" l="1"/>
  <c r="Y106" i="3"/>
  <c r="AA106" i="3" l="1"/>
  <c r="Z106" i="3"/>
  <c r="AB106" i="3" s="1"/>
  <c r="AG93" i="6"/>
  <c r="AC94" i="6" l="1"/>
  <c r="AC106" i="3"/>
  <c r="AE94" i="6" l="1"/>
  <c r="AD94" i="6"/>
  <c r="Y107" i="3"/>
  <c r="AA107" i="3" l="1"/>
  <c r="Z107" i="3"/>
  <c r="AB107" i="3" s="1"/>
  <c r="AF94" i="6"/>
  <c r="AG94" i="6" l="1"/>
  <c r="AC107" i="3"/>
  <c r="AC95" i="6" l="1"/>
  <c r="Y108" i="3"/>
  <c r="AA108" i="3" l="1"/>
  <c r="Z108" i="3"/>
  <c r="AB108" i="3" s="1"/>
  <c r="AE95" i="6"/>
  <c r="AD95" i="6"/>
  <c r="AF95" i="6" l="1"/>
  <c r="AC108" i="3"/>
  <c r="AG95" i="6" l="1"/>
  <c r="Y109" i="3"/>
  <c r="AA109" i="3" l="1"/>
  <c r="Z109" i="3"/>
  <c r="AB109" i="3" s="1"/>
  <c r="AC109" i="3" s="1"/>
  <c r="AC96" i="6"/>
  <c r="AE96" i="6" l="1"/>
  <c r="AD96" i="6"/>
  <c r="Y110" i="3"/>
  <c r="AA110" i="3" l="1"/>
  <c r="Z110" i="3"/>
  <c r="AB110" i="3" s="1"/>
  <c r="AC110" i="3" s="1"/>
  <c r="AF96" i="6"/>
  <c r="AG96" i="6" l="1"/>
  <c r="Y111" i="3"/>
  <c r="AA111" i="3" l="1"/>
  <c r="Z111" i="3"/>
  <c r="AC97" i="6"/>
  <c r="AB111" i="3" l="1"/>
  <c r="AC111" i="3" s="1"/>
  <c r="Y112" i="3" s="1"/>
  <c r="AE97" i="6"/>
  <c r="AD97" i="6"/>
  <c r="AA112" i="3" l="1"/>
  <c r="Z112" i="3"/>
  <c r="AB112" i="3" s="1"/>
  <c r="AC112" i="3" s="1"/>
  <c r="AF97" i="6"/>
  <c r="AG97" i="6" l="1"/>
  <c r="Y113" i="3"/>
  <c r="AA113" i="3" l="1"/>
  <c r="Z113" i="3"/>
  <c r="AB113" i="3" s="1"/>
  <c r="AC113" i="3" s="1"/>
  <c r="AC98" i="6"/>
  <c r="AE98" i="6" l="1"/>
  <c r="AD98" i="6"/>
  <c r="AF98" i="6" s="1"/>
  <c r="AG98" i="6" s="1"/>
  <c r="Y114" i="3"/>
  <c r="AA114" i="3" l="1"/>
  <c r="Z114" i="3"/>
  <c r="AB114" i="3" s="1"/>
  <c r="AC114" i="3" s="1"/>
  <c r="AC99" i="6"/>
  <c r="AE99" i="6" l="1"/>
  <c r="AD99" i="6"/>
  <c r="AF99" i="6" s="1"/>
  <c r="AG99" i="6" s="1"/>
  <c r="Y115" i="3"/>
  <c r="AA115" i="3" l="1"/>
  <c r="L27" i="3" s="1"/>
  <c r="Z115" i="3"/>
  <c r="K27" i="3" s="1"/>
  <c r="AC100" i="6"/>
  <c r="AB115" i="3" l="1"/>
  <c r="M27" i="3" s="1"/>
  <c r="N27" i="3" s="1"/>
  <c r="J28" i="3" s="1"/>
  <c r="AE100" i="6"/>
  <c r="AD100" i="6"/>
  <c r="AF100" i="6" s="1"/>
  <c r="AG100" i="6" s="1"/>
  <c r="AC115" i="3" l="1"/>
  <c r="AC101" i="6"/>
  <c r="Y116" i="3"/>
  <c r="AA116" i="3" l="1"/>
  <c r="Z116" i="3"/>
  <c r="AE101" i="6"/>
  <c r="AD101" i="6"/>
  <c r="AF101" i="6" s="1"/>
  <c r="AG101" i="6" s="1"/>
  <c r="AB116" i="3" l="1"/>
  <c r="AC116" i="3" s="1"/>
  <c r="AC102" i="6"/>
  <c r="AE102" i="6" l="1"/>
  <c r="AD102" i="6"/>
  <c r="AF102" i="6" s="1"/>
  <c r="AG102" i="6" s="1"/>
  <c r="Y117" i="3"/>
  <c r="AA117" i="3" l="1"/>
  <c r="Z117" i="3"/>
  <c r="AC103" i="6"/>
  <c r="AB117" i="3" l="1"/>
  <c r="AE103" i="6"/>
  <c r="AD103" i="6"/>
  <c r="AF103" i="6" s="1"/>
  <c r="AG103" i="6" s="1"/>
  <c r="AC117" i="3"/>
  <c r="AC104" i="6" l="1"/>
  <c r="Y118" i="3"/>
  <c r="AA118" i="3" l="1"/>
  <c r="Z118" i="3"/>
  <c r="AB118" i="3" s="1"/>
  <c r="AE104" i="6"/>
  <c r="N27" i="6" s="1"/>
  <c r="AD104" i="6"/>
  <c r="M27" i="6" s="1"/>
  <c r="AF104" i="6" l="1"/>
  <c r="O27" i="6" s="1"/>
  <c r="AC118" i="3"/>
  <c r="P26" i="6" l="1"/>
  <c r="L27" i="6" s="1"/>
  <c r="AG104" i="6"/>
  <c r="Y119" i="3"/>
  <c r="AA119" i="3" l="1"/>
  <c r="Z119" i="3"/>
  <c r="AC105" i="6"/>
  <c r="AB119" i="3" l="1"/>
  <c r="AC119" i="3" s="1"/>
  <c r="AE105" i="6"/>
  <c r="AD105" i="6"/>
  <c r="AF105" i="6" l="1"/>
  <c r="Y120" i="3"/>
  <c r="AA120" i="3" l="1"/>
  <c r="Z120" i="3"/>
  <c r="AG105" i="6"/>
  <c r="AB120" i="3" l="1"/>
  <c r="AC120" i="3" s="1"/>
  <c r="AC106" i="6"/>
  <c r="AE106" i="6" l="1"/>
  <c r="AD106" i="6"/>
  <c r="Y121" i="3"/>
  <c r="AA121" i="3" l="1"/>
  <c r="Z121" i="3"/>
  <c r="AF106" i="6"/>
  <c r="AB121" i="3" l="1"/>
  <c r="AC121" i="3" s="1"/>
  <c r="Y122" i="3" s="1"/>
  <c r="AG106" i="6"/>
  <c r="AA122" i="3" l="1"/>
  <c r="Z122" i="3"/>
  <c r="AC107" i="6"/>
  <c r="AB122" i="3" l="1"/>
  <c r="AC122" i="3" s="1"/>
  <c r="AE107" i="6"/>
  <c r="AD107" i="6"/>
  <c r="Y123" i="3"/>
  <c r="AA123" i="3" l="1"/>
  <c r="Z123" i="3"/>
  <c r="AB123" i="3" s="1"/>
  <c r="AC123" i="3" s="1"/>
  <c r="AF107" i="6"/>
  <c r="AG107" i="6" l="1"/>
  <c r="Y124" i="3"/>
  <c r="AA124" i="3" l="1"/>
  <c r="Z124" i="3"/>
  <c r="AB124" i="3" s="1"/>
  <c r="AC124" i="3" s="1"/>
  <c r="AC108" i="6"/>
  <c r="AE108" i="6" l="1"/>
  <c r="AD108" i="6" s="1"/>
  <c r="Y125" i="3"/>
  <c r="AA125" i="3" l="1"/>
  <c r="Z125" i="3"/>
  <c r="AB125" i="3" s="1"/>
  <c r="AC125" i="3" s="1"/>
  <c r="AF108" i="6"/>
  <c r="AG108" i="6" l="1"/>
  <c r="Y126" i="3"/>
  <c r="AA126" i="3" l="1"/>
  <c r="Z126" i="3"/>
  <c r="AB126" i="3" s="1"/>
  <c r="AC126" i="3" s="1"/>
  <c r="AC109" i="6"/>
  <c r="AE109" i="6" l="1"/>
  <c r="AD109" i="6"/>
  <c r="Y127" i="3"/>
  <c r="AA127" i="3" l="1"/>
  <c r="L28" i="3" s="1"/>
  <c r="Z127" i="3"/>
  <c r="K28" i="3" s="1"/>
  <c r="AF109" i="6"/>
  <c r="AB127" i="3" l="1"/>
  <c r="M28" i="3" s="1"/>
  <c r="N28" i="3" s="1"/>
  <c r="J29" i="3" s="1"/>
  <c r="AG109" i="6"/>
  <c r="AC127" i="3" l="1"/>
  <c r="Y128" i="3" s="1"/>
  <c r="AC110" i="6"/>
  <c r="AA128" i="3" l="1"/>
  <c r="Z128" i="3"/>
  <c r="AB128" i="3" s="1"/>
  <c r="AE110" i="6"/>
  <c r="AD110" i="6"/>
  <c r="AF110" i="6" s="1"/>
  <c r="AG110" i="6" s="1"/>
  <c r="AC111" i="6" l="1"/>
  <c r="AC128" i="3"/>
  <c r="AE111" i="6" l="1"/>
  <c r="AD111" i="6"/>
  <c r="AF111" i="6" s="1"/>
  <c r="AG111" i="6" s="1"/>
  <c r="Y129" i="3"/>
  <c r="AA129" i="3" l="1"/>
  <c r="Z129" i="3"/>
  <c r="AC112" i="6"/>
  <c r="AB129" i="3" l="1"/>
  <c r="AC129" i="3" s="1"/>
  <c r="AE112" i="6"/>
  <c r="AD112" i="6"/>
  <c r="AF112" i="6" l="1"/>
  <c r="AG112" i="6" s="1"/>
  <c r="AC113" i="6" s="1"/>
  <c r="Y130" i="3"/>
  <c r="AA130" i="3" l="1"/>
  <c r="Z130" i="3"/>
  <c r="AB130" i="3" s="1"/>
  <c r="AE113" i="6"/>
  <c r="AD113" i="6" s="1"/>
  <c r="AF113" i="6" l="1"/>
  <c r="AG113" i="6" s="1"/>
  <c r="AC114" i="6" s="1"/>
  <c r="AC130" i="3"/>
  <c r="AE114" i="6" l="1"/>
  <c r="AD114" i="6"/>
  <c r="AF114" i="6" s="1"/>
  <c r="AG114" i="6" s="1"/>
  <c r="Y131" i="3"/>
  <c r="AA131" i="3" l="1"/>
  <c r="Z131" i="3"/>
  <c r="AB131" i="3" s="1"/>
  <c r="AC115" i="6"/>
  <c r="AE115" i="6" l="1"/>
  <c r="AD115" i="6"/>
  <c r="AF115" i="6" s="1"/>
  <c r="AG115" i="6" s="1"/>
  <c r="AC131" i="3"/>
  <c r="AC116" i="6" l="1"/>
  <c r="Y132" i="3"/>
  <c r="AA132" i="3" l="1"/>
  <c r="Z132" i="3"/>
  <c r="AB132" i="3" s="1"/>
  <c r="AE116" i="6"/>
  <c r="N28" i="6" s="1"/>
  <c r="AD116" i="6"/>
  <c r="M28" i="6" s="1"/>
  <c r="AF116" i="6" l="1"/>
  <c r="O28" i="6" s="1"/>
  <c r="AC132" i="3"/>
  <c r="P27" i="6" l="1"/>
  <c r="L28" i="6" s="1"/>
  <c r="AG116" i="6"/>
  <c r="Y133" i="3"/>
  <c r="AA133" i="3" l="1"/>
  <c r="Z133" i="3"/>
  <c r="AB133" i="3" s="1"/>
  <c r="AC133" i="3" s="1"/>
  <c r="AC117" i="6"/>
  <c r="AE117" i="6" l="1"/>
  <c r="AD117" i="6" s="1"/>
  <c r="Y134" i="3"/>
  <c r="AA134" i="3" l="1"/>
  <c r="Z134" i="3"/>
  <c r="AF117" i="6"/>
  <c r="AB134" i="3" l="1"/>
  <c r="AC134" i="3" s="1"/>
  <c r="Y135" i="3" s="1"/>
  <c r="AG117" i="6"/>
  <c r="AA135" i="3" l="1"/>
  <c r="Z135" i="3"/>
  <c r="AB135" i="3" s="1"/>
  <c r="AC135" i="3" s="1"/>
  <c r="AC118" i="6"/>
  <c r="AE118" i="6" l="1"/>
  <c r="AD118" i="6" s="1"/>
  <c r="Y136" i="3"/>
  <c r="AA136" i="3" l="1"/>
  <c r="Z136" i="3"/>
  <c r="AB136" i="3" s="1"/>
  <c r="AC136" i="3" s="1"/>
  <c r="AF118" i="6"/>
  <c r="AG118" i="6" l="1"/>
  <c r="Y137" i="3"/>
  <c r="AA137" i="3" l="1"/>
  <c r="Z137" i="3"/>
  <c r="AB137" i="3" s="1"/>
  <c r="AC137" i="3" s="1"/>
  <c r="AC119" i="6"/>
  <c r="AE119" i="6" l="1"/>
  <c r="AD119" i="6" s="1"/>
  <c r="Y138" i="3"/>
  <c r="AA138" i="3" l="1"/>
  <c r="Z138" i="3"/>
  <c r="AB138" i="3" s="1"/>
  <c r="AC138" i="3" s="1"/>
  <c r="AF119" i="6"/>
  <c r="AG119" i="6" l="1"/>
  <c r="Y139" i="3"/>
  <c r="AA139" i="3" l="1"/>
  <c r="Z139" i="3"/>
  <c r="K29" i="3" s="1"/>
  <c r="AC120" i="6"/>
  <c r="L29" i="3"/>
  <c r="AB139" i="3" l="1"/>
  <c r="M29" i="3" s="1"/>
  <c r="N29" i="3" s="1"/>
  <c r="J30" i="3" s="1"/>
  <c r="AE120" i="6"/>
  <c r="AD120" i="6"/>
  <c r="AC139" i="3" l="1"/>
  <c r="Y140" i="3" s="1"/>
  <c r="AF120" i="6"/>
  <c r="AA140" i="3" l="1"/>
  <c r="Z140" i="3"/>
  <c r="AB140" i="3" s="1"/>
  <c r="AG120" i="6"/>
  <c r="AC121" i="6" l="1"/>
  <c r="AC140" i="3"/>
  <c r="AE121" i="6" l="1"/>
  <c r="AD121" i="6"/>
  <c r="Y141" i="3"/>
  <c r="AA141" i="3" l="1"/>
  <c r="Z141" i="3"/>
  <c r="AB141" i="3" s="1"/>
  <c r="AF121" i="6"/>
  <c r="AG121" i="6" l="1"/>
  <c r="AC141" i="3"/>
  <c r="AC122" i="6" l="1"/>
  <c r="Y142" i="3"/>
  <c r="AA142" i="3" l="1"/>
  <c r="Z142" i="3"/>
  <c r="AB142" i="3" s="1"/>
  <c r="AE122" i="6"/>
  <c r="AD122" i="6" s="1"/>
  <c r="AF122" i="6" s="1"/>
  <c r="AG122" i="6" s="1"/>
  <c r="AC123" i="6" l="1"/>
  <c r="AC142" i="3"/>
  <c r="AE123" i="6" l="1"/>
  <c r="AD123" i="6" s="1"/>
  <c r="AF123" i="6" s="1"/>
  <c r="AG123" i="6" s="1"/>
  <c r="Y143" i="3"/>
  <c r="AA143" i="3" l="1"/>
  <c r="Z143" i="3"/>
  <c r="AB143" i="3" s="1"/>
  <c r="AC124" i="6"/>
  <c r="AE124" i="6" l="1"/>
  <c r="AD124" i="6" s="1"/>
  <c r="AF124" i="6" s="1"/>
  <c r="AG124" i="6" s="1"/>
  <c r="AC143" i="3"/>
  <c r="AC125" i="6" l="1"/>
  <c r="Y144" i="3"/>
  <c r="AA144" i="3" l="1"/>
  <c r="Z144" i="3"/>
  <c r="AE125" i="6"/>
  <c r="AD125" i="6"/>
  <c r="AB144" i="3" l="1"/>
  <c r="AC144" i="3" s="1"/>
  <c r="AF125" i="6"/>
  <c r="AG125" i="6" s="1"/>
  <c r="AC126" i="6" s="1"/>
  <c r="AE126" i="6" l="1"/>
  <c r="AD126" i="6"/>
  <c r="Y145" i="3"/>
  <c r="AA145" i="3" l="1"/>
  <c r="Z145" i="3"/>
  <c r="AB145" i="3" s="1"/>
  <c r="AC145" i="3" s="1"/>
  <c r="AF126" i="6"/>
  <c r="AG126" i="6" s="1"/>
  <c r="AC127" i="6" s="1"/>
  <c r="AE127" i="6" l="1"/>
  <c r="AD127" i="6"/>
  <c r="Y146" i="3"/>
  <c r="AF127" i="6" l="1"/>
  <c r="AG127" i="6" s="1"/>
  <c r="AC128" i="6" s="1"/>
  <c r="AA146" i="3"/>
  <c r="Z146" i="3"/>
  <c r="AB146" i="3" s="1"/>
  <c r="AC146" i="3" s="1"/>
  <c r="AE128" i="6" l="1"/>
  <c r="N29" i="6" s="1"/>
  <c r="Y147" i="3"/>
  <c r="AA147" i="3" l="1"/>
  <c r="Z147" i="3"/>
  <c r="AB147" i="3" s="1"/>
  <c r="AC147" i="3" s="1"/>
  <c r="AD128" i="6"/>
  <c r="M29" i="6" s="1"/>
  <c r="AF128" i="6" l="1"/>
  <c r="O29" i="6" s="1"/>
  <c r="P28" i="6"/>
  <c r="L29" i="6" s="1"/>
  <c r="Y148" i="3"/>
  <c r="AA148" i="3" l="1"/>
  <c r="Z148" i="3"/>
  <c r="AG128" i="6"/>
  <c r="AC129" i="6" s="1"/>
  <c r="AB148" i="3" l="1"/>
  <c r="AC148" i="3" s="1"/>
  <c r="AE129" i="6"/>
  <c r="AD129" i="6"/>
  <c r="Y149" i="3"/>
  <c r="AA149" i="3" l="1"/>
  <c r="Z149" i="3"/>
  <c r="AF129" i="6"/>
  <c r="AB149" i="3" l="1"/>
  <c r="AC149" i="3" s="1"/>
  <c r="Y150" i="3" s="1"/>
  <c r="AG129" i="6"/>
  <c r="AA150" i="3" l="1"/>
  <c r="Z150" i="3"/>
  <c r="AB150" i="3" s="1"/>
  <c r="AC150" i="3" s="1"/>
  <c r="AC130" i="6"/>
  <c r="AE130" i="6" l="1"/>
  <c r="AD130" i="6" s="1"/>
  <c r="Y151" i="3"/>
  <c r="AA151" i="3" l="1"/>
  <c r="L30" i="3" s="1"/>
  <c r="Z151" i="3"/>
  <c r="K30" i="3" s="1"/>
  <c r="AF130" i="6"/>
  <c r="AB151" i="3" l="1"/>
  <c r="M30" i="3" s="1"/>
  <c r="N30" i="3" s="1"/>
  <c r="J31" i="3" s="1"/>
  <c r="AG130" i="6"/>
  <c r="AC151" i="3" l="1"/>
  <c r="AC131" i="6"/>
  <c r="Y152" i="3"/>
  <c r="AA152" i="3" l="1"/>
  <c r="Z152" i="3"/>
  <c r="AB152" i="3" s="1"/>
  <c r="AE131" i="6"/>
  <c r="AD131" i="6"/>
  <c r="AF131" i="6" l="1"/>
  <c r="AC152" i="3"/>
  <c r="AG131" i="6" l="1"/>
  <c r="Y153" i="3"/>
  <c r="AA153" i="3" l="1"/>
  <c r="Z153" i="3"/>
  <c r="AB153" i="3" s="1"/>
  <c r="AC132" i="6"/>
  <c r="AE132" i="6" l="1"/>
  <c r="AD132" i="6"/>
  <c r="AC153" i="3"/>
  <c r="AF132" i="6" l="1"/>
  <c r="Y154" i="3"/>
  <c r="AA154" i="3" l="1"/>
  <c r="Z154" i="3"/>
  <c r="AB154" i="3" s="1"/>
  <c r="AG132" i="6"/>
  <c r="AC133" i="6" l="1"/>
  <c r="AC154" i="3"/>
  <c r="AE133" i="6" l="1"/>
  <c r="AD133" i="6" s="1"/>
  <c r="Y155" i="3"/>
  <c r="AA155" i="3" l="1"/>
  <c r="Z155" i="3" s="1"/>
  <c r="AB155" i="3" s="1"/>
  <c r="AF133" i="6"/>
  <c r="AG133" i="6" l="1"/>
  <c r="AC155" i="3"/>
  <c r="AC134" i="6" l="1"/>
  <c r="Y156" i="3"/>
  <c r="AA156" i="3" l="1"/>
  <c r="Z156" i="3" s="1"/>
  <c r="AB156" i="3" s="1"/>
  <c r="AE134" i="6"/>
  <c r="AD134" i="6"/>
  <c r="AF134" i="6" l="1"/>
  <c r="AG134" i="6" s="1"/>
  <c r="AC135" i="6" s="1"/>
  <c r="AC156" i="3"/>
  <c r="AE135" i="6" l="1"/>
  <c r="AD135" i="6"/>
  <c r="AF135" i="6" s="1"/>
  <c r="AG135" i="6" s="1"/>
  <c r="Y157" i="3"/>
  <c r="AA157" i="3" l="1"/>
  <c r="Z157" i="3"/>
  <c r="AB157" i="3" s="1"/>
  <c r="AC157" i="3" s="1"/>
  <c r="AC136" i="6"/>
  <c r="AE136" i="6" l="1"/>
  <c r="AD136" i="6"/>
  <c r="AF136" i="6" s="1"/>
  <c r="AG136" i="6" s="1"/>
  <c r="Y158" i="3"/>
  <c r="AA158" i="3" l="1"/>
  <c r="Z158" i="3"/>
  <c r="AB158" i="3" s="1"/>
  <c r="AC158" i="3" s="1"/>
  <c r="AC137" i="6"/>
  <c r="AE137" i="6" l="1"/>
  <c r="AD137" i="6"/>
  <c r="Y159" i="3"/>
  <c r="AA159" i="3" l="1"/>
  <c r="Z159" i="3"/>
  <c r="AB159" i="3" s="1"/>
  <c r="AC159" i="3" s="1"/>
  <c r="AF137" i="6"/>
  <c r="AG137" i="6" s="1"/>
  <c r="AC138" i="6" s="1"/>
  <c r="AE138" i="6" l="1"/>
  <c r="AD138" i="6"/>
  <c r="Y160" i="3"/>
  <c r="AA160" i="3" l="1"/>
  <c r="Z160" i="3"/>
  <c r="AB160" i="3" s="1"/>
  <c r="AC160" i="3" s="1"/>
  <c r="AF138" i="6"/>
  <c r="AG138" i="6" s="1"/>
  <c r="AC139" i="6" s="1"/>
  <c r="AE139" i="6" l="1"/>
  <c r="AD139" i="6" s="1"/>
  <c r="Y161" i="3"/>
  <c r="AA161" i="3" l="1"/>
  <c r="Z161" i="3"/>
  <c r="AB161" i="3" s="1"/>
  <c r="AC161" i="3" s="1"/>
  <c r="AF139" i="6"/>
  <c r="AG139" i="6" s="1"/>
  <c r="AC140" i="6" s="1"/>
  <c r="AE140" i="6" l="1"/>
  <c r="N30" i="6" s="1"/>
  <c r="AD140" i="6"/>
  <c r="M30" i="6" s="1"/>
  <c r="Y162" i="3"/>
  <c r="AA162" i="3" l="1"/>
  <c r="Z162" i="3"/>
  <c r="AB162" i="3" s="1"/>
  <c r="AC162" i="3" s="1"/>
  <c r="AF140" i="6"/>
  <c r="O30" i="6" s="1"/>
  <c r="P29" i="6" l="1"/>
  <c r="L30" i="6" s="1"/>
  <c r="AG140" i="6"/>
  <c r="Y163" i="3"/>
  <c r="AA163" i="3" l="1"/>
  <c r="Z163" i="3"/>
  <c r="K31" i="3" s="1"/>
  <c r="AC141" i="6"/>
  <c r="L31" i="3"/>
  <c r="AB163" i="3" l="1"/>
  <c r="AE141" i="6"/>
  <c r="AD141" i="6"/>
  <c r="M31" i="3"/>
  <c r="N31" i="3" s="1"/>
  <c r="J32" i="3" s="1"/>
  <c r="AC163" i="3"/>
  <c r="AF141" i="6" l="1"/>
  <c r="Y164" i="3"/>
  <c r="AA164" i="3" l="1"/>
  <c r="Z164" i="3"/>
  <c r="AB164" i="3" s="1"/>
  <c r="AG141" i="6"/>
  <c r="AC142" i="6" l="1"/>
  <c r="AC164" i="3"/>
  <c r="AE142" i="6" l="1"/>
  <c r="AD142" i="6"/>
  <c r="Y165" i="3"/>
  <c r="AA165" i="3" l="1"/>
  <c r="Z165" i="3"/>
  <c r="AB165" i="3" s="1"/>
  <c r="AF142" i="6"/>
  <c r="AG142" i="6" l="1"/>
  <c r="AC165" i="3"/>
  <c r="AC143" i="6" l="1"/>
  <c r="Y166" i="3"/>
  <c r="AA166" i="3" l="1"/>
  <c r="Z166" i="3"/>
  <c r="AE143" i="6"/>
  <c r="AD143" i="6"/>
  <c r="AB166" i="3" l="1"/>
  <c r="AC166" i="3" s="1"/>
  <c r="AF143" i="6"/>
  <c r="AG143" i="6" l="1"/>
  <c r="Y167" i="3"/>
  <c r="AA167" i="3" l="1"/>
  <c r="Z167" i="3"/>
  <c r="AC144" i="6"/>
  <c r="AB167" i="3" l="1"/>
  <c r="AC167" i="3" s="1"/>
  <c r="AE144" i="6"/>
  <c r="AD144" i="6"/>
  <c r="AF144" i="6" l="1"/>
  <c r="Y168" i="3"/>
  <c r="AA168" i="3" l="1"/>
  <c r="Z168" i="3"/>
  <c r="AB168" i="3" s="1"/>
  <c r="AG144" i="6"/>
  <c r="AC145" i="6" l="1"/>
  <c r="AC168" i="3"/>
  <c r="AE145" i="6" l="1"/>
  <c r="AD145" i="6"/>
  <c r="Y169" i="3"/>
  <c r="AA169" i="3" l="1"/>
  <c r="Z169" i="3"/>
  <c r="AB169" i="3" s="1"/>
  <c r="AC169" i="3" s="1"/>
  <c r="AF145" i="6"/>
  <c r="AG145" i="6" l="1"/>
  <c r="Y170" i="3"/>
  <c r="AA170" i="3" l="1"/>
  <c r="Z170" i="3"/>
  <c r="AB170" i="3" s="1"/>
  <c r="AC170" i="3" s="1"/>
  <c r="AC146" i="6"/>
  <c r="AE146" i="6" l="1"/>
  <c r="AD146" i="6"/>
  <c r="AF146" i="6" s="1"/>
  <c r="AG146" i="6" s="1"/>
  <c r="Y171" i="3"/>
  <c r="AA171" i="3" l="1"/>
  <c r="Z171" i="3"/>
  <c r="AB171" i="3" s="1"/>
  <c r="AC171" i="3" s="1"/>
  <c r="AC147" i="6"/>
  <c r="AE147" i="6" l="1"/>
  <c r="AD147" i="6"/>
  <c r="AF147" i="6" s="1"/>
  <c r="AG147" i="6" s="1"/>
  <c r="Y172" i="3"/>
  <c r="AA172" i="3" l="1"/>
  <c r="Z172" i="3"/>
  <c r="AB172" i="3" s="1"/>
  <c r="AC172" i="3" s="1"/>
  <c r="AC148" i="6"/>
  <c r="AE148" i="6" l="1"/>
  <c r="AD148" i="6"/>
  <c r="Y173" i="3"/>
  <c r="AA173" i="3" l="1"/>
  <c r="Z173" i="3"/>
  <c r="AB173" i="3" s="1"/>
  <c r="AC173" i="3" s="1"/>
  <c r="AF148" i="6"/>
  <c r="AG148" i="6" s="1"/>
  <c r="AC149" i="6" s="1"/>
  <c r="AE149" i="6" l="1"/>
  <c r="AD149" i="6"/>
  <c r="Y174" i="3"/>
  <c r="AA174" i="3" l="1"/>
  <c r="Z174" i="3"/>
  <c r="AB174" i="3" s="1"/>
  <c r="AC174" i="3" s="1"/>
  <c r="AF149" i="6"/>
  <c r="AG149" i="6" s="1"/>
  <c r="AC150" i="6" s="1"/>
  <c r="AE150" i="6" l="1"/>
  <c r="AD150" i="6"/>
  <c r="Y175" i="3"/>
  <c r="AA175" i="3" l="1"/>
  <c r="L32" i="3" s="1"/>
  <c r="Z175" i="3"/>
  <c r="K32" i="3" s="1"/>
  <c r="AF150" i="6"/>
  <c r="AG150" i="6" s="1"/>
  <c r="AC151" i="6" s="1"/>
  <c r="AB175" i="3" l="1"/>
  <c r="AE151" i="6"/>
  <c r="AD151" i="6"/>
  <c r="AF151" i="6" s="1"/>
  <c r="AG151" i="6" s="1"/>
  <c r="M32" i="3"/>
  <c r="N32" i="3" s="1"/>
  <c r="J33" i="3" s="1"/>
  <c r="AC175" i="3"/>
  <c r="AC152" i="6" l="1"/>
  <c r="Y176" i="3"/>
  <c r="AA176" i="3" l="1"/>
  <c r="Z176" i="3"/>
  <c r="AB176" i="3" s="1"/>
  <c r="AE152" i="6"/>
  <c r="N31" i="6" s="1"/>
  <c r="AD152" i="6"/>
  <c r="M31" i="6" s="1"/>
  <c r="AF152" i="6" l="1"/>
  <c r="O31" i="6" s="1"/>
  <c r="AC176" i="3"/>
  <c r="P30" i="6" l="1"/>
  <c r="L31" i="6" s="1"/>
  <c r="AG152" i="6"/>
  <c r="Y177" i="3"/>
  <c r="AA177" i="3" l="1"/>
  <c r="Z177" i="3"/>
  <c r="AB177" i="3" s="1"/>
  <c r="AC153" i="6"/>
  <c r="AE153" i="6" l="1"/>
  <c r="AD153" i="6"/>
  <c r="AC177" i="3"/>
  <c r="AF153" i="6" l="1"/>
  <c r="Y178" i="3"/>
  <c r="AA178" i="3" l="1"/>
  <c r="Z178" i="3"/>
  <c r="AB178" i="3" s="1"/>
  <c r="AG153" i="6"/>
  <c r="AC154" i="6" l="1"/>
  <c r="AC178" i="3"/>
  <c r="AE154" i="6" l="1"/>
  <c r="AD154" i="6"/>
  <c r="Y179" i="3"/>
  <c r="AA179" i="3" l="1"/>
  <c r="Z179" i="3"/>
  <c r="AB179" i="3" s="1"/>
  <c r="AF154" i="6"/>
  <c r="AG154" i="6" l="1"/>
  <c r="AC179" i="3"/>
  <c r="AC155" i="6" l="1"/>
  <c r="Y180" i="3"/>
  <c r="AA180" i="3" l="1"/>
  <c r="Z180" i="3"/>
  <c r="AB180" i="3" s="1"/>
  <c r="AE155" i="6"/>
  <c r="AD155" i="6"/>
  <c r="AF155" i="6" l="1"/>
  <c r="AC180" i="3"/>
  <c r="AG155" i="6" l="1"/>
  <c r="Y181" i="3"/>
  <c r="AA181" i="3" l="1"/>
  <c r="Z181" i="3"/>
  <c r="AB181" i="3" s="1"/>
  <c r="AC181" i="3" s="1"/>
  <c r="AC156" i="6"/>
  <c r="AE156" i="6" l="1"/>
  <c r="AD156" i="6"/>
  <c r="Y182" i="3"/>
  <c r="AA182" i="3" l="1"/>
  <c r="Z182" i="3"/>
  <c r="AB182" i="3" s="1"/>
  <c r="AC182" i="3" s="1"/>
  <c r="AF156" i="6"/>
  <c r="AG156" i="6" l="1"/>
  <c r="Y183" i="3"/>
  <c r="AA183" i="3" l="1"/>
  <c r="Z183" i="3"/>
  <c r="AB183" i="3" s="1"/>
  <c r="AC183" i="3" s="1"/>
  <c r="AC157" i="6"/>
  <c r="AE157" i="6" l="1"/>
  <c r="AD157" i="6"/>
  <c r="Y184" i="3"/>
  <c r="AA184" i="3" l="1"/>
  <c r="Z184" i="3"/>
  <c r="AB184" i="3" s="1"/>
  <c r="AC184" i="3" s="1"/>
  <c r="AF157" i="6"/>
  <c r="AG157" i="6" l="1"/>
  <c r="Y185" i="3"/>
  <c r="AA185" i="3" l="1"/>
  <c r="Z185" i="3"/>
  <c r="AB185" i="3" s="1"/>
  <c r="AC185" i="3" s="1"/>
  <c r="AC158" i="6"/>
  <c r="AE158" i="6" l="1"/>
  <c r="AD158" i="6"/>
  <c r="AF158" i="6" s="1"/>
  <c r="AG158" i="6" s="1"/>
  <c r="Y186" i="3"/>
  <c r="AA186" i="3" l="1"/>
  <c r="Z186" i="3"/>
  <c r="AB186" i="3" s="1"/>
  <c r="AC186" i="3" s="1"/>
  <c r="AC159" i="6"/>
  <c r="AE159" i="6" l="1"/>
  <c r="AD159" i="6"/>
  <c r="AF159" i="6" s="1"/>
  <c r="AG159" i="6" s="1"/>
  <c r="Y187" i="3"/>
  <c r="AA187" i="3" l="1"/>
  <c r="L33" i="3" s="1"/>
  <c r="Z187" i="3"/>
  <c r="K33" i="3" s="1"/>
  <c r="AC160" i="6"/>
  <c r="AB187" i="3" l="1"/>
  <c r="AE160" i="6"/>
  <c r="AD160" i="6"/>
  <c r="AF160" i="6" s="1"/>
  <c r="AG160" i="6" s="1"/>
  <c r="M33" i="3"/>
  <c r="N33" i="3" s="1"/>
  <c r="J34" i="3" s="1"/>
  <c r="AC187" i="3"/>
  <c r="AC161" i="6" l="1"/>
  <c r="Y188" i="3"/>
  <c r="AA188" i="3" l="1"/>
  <c r="Z188" i="3"/>
  <c r="AB188" i="3" s="1"/>
  <c r="AE161" i="6"/>
  <c r="AD161" i="6"/>
  <c r="AF161" i="6" s="1"/>
  <c r="AG161" i="6" s="1"/>
  <c r="AC162" i="6" l="1"/>
  <c r="AC188" i="3"/>
  <c r="AE162" i="6" l="1"/>
  <c r="AD162" i="6"/>
  <c r="AF162" i="6" s="1"/>
  <c r="AG162" i="6" s="1"/>
  <c r="Y189" i="3"/>
  <c r="AA189" i="3" l="1"/>
  <c r="Z189" i="3"/>
  <c r="AB189" i="3" s="1"/>
  <c r="AC163" i="6"/>
  <c r="AE163" i="6" l="1"/>
  <c r="AD163" i="6"/>
  <c r="AF163" i="6" s="1"/>
  <c r="AG163" i="6" s="1"/>
  <c r="AC189" i="3"/>
  <c r="AC164" i="6" l="1"/>
  <c r="Y190" i="3"/>
  <c r="AA190" i="3" l="1"/>
  <c r="Z190" i="3"/>
  <c r="AB190" i="3" s="1"/>
  <c r="AE164" i="6"/>
  <c r="N32" i="6" s="1"/>
  <c r="AD164" i="6"/>
  <c r="M32" i="6" s="1"/>
  <c r="AF164" i="6" l="1"/>
  <c r="O32" i="6" s="1"/>
  <c r="AC190" i="3"/>
  <c r="P31" i="6" l="1"/>
  <c r="L32" i="6" s="1"/>
  <c r="AG164" i="6"/>
  <c r="Y191" i="3"/>
  <c r="AA191" i="3" l="1"/>
  <c r="Z191" i="3"/>
  <c r="AB191" i="3" s="1"/>
  <c r="AC165" i="6"/>
  <c r="AE165" i="6" l="1"/>
  <c r="AD165" i="6" s="1"/>
  <c r="AC191" i="3"/>
  <c r="AF165" i="6" l="1"/>
  <c r="Y192" i="3"/>
  <c r="AA192" i="3" l="1"/>
  <c r="Z192" i="3"/>
  <c r="AB192" i="3" s="1"/>
  <c r="AG165" i="6"/>
  <c r="AC166" i="6" l="1"/>
  <c r="AC192" i="3"/>
  <c r="AE166" i="6" l="1"/>
  <c r="AD166" i="6"/>
  <c r="Y193" i="3"/>
  <c r="AA193" i="3" l="1"/>
  <c r="Z193" i="3"/>
  <c r="AB193" i="3" s="1"/>
  <c r="AC193" i="3" s="1"/>
  <c r="AF166" i="6"/>
  <c r="AG166" i="6" l="1"/>
  <c r="Y194" i="3"/>
  <c r="AA194" i="3" l="1"/>
  <c r="Z194" i="3"/>
  <c r="AB194" i="3" s="1"/>
  <c r="AC194" i="3" s="1"/>
  <c r="AC167" i="6"/>
  <c r="AE167" i="6" l="1"/>
  <c r="AD167" i="6"/>
  <c r="Y195" i="3"/>
  <c r="AA195" i="3" l="1"/>
  <c r="Z195" i="3"/>
  <c r="AB195" i="3" s="1"/>
  <c r="AC195" i="3" s="1"/>
  <c r="AF167" i="6"/>
  <c r="AG167" i="6" l="1"/>
  <c r="Y196" i="3"/>
  <c r="AA196" i="3" l="1"/>
  <c r="Z196" i="3"/>
  <c r="AB196" i="3" s="1"/>
  <c r="AC196" i="3" s="1"/>
  <c r="AC168" i="6"/>
  <c r="AE168" i="6" l="1"/>
  <c r="AD168" i="6"/>
  <c r="Y197" i="3"/>
  <c r="AA197" i="3" l="1"/>
  <c r="Z197" i="3"/>
  <c r="AB197" i="3" s="1"/>
  <c r="AC197" i="3" s="1"/>
  <c r="AF168" i="6"/>
  <c r="AG168" i="6" l="1"/>
  <c r="Y198" i="3"/>
  <c r="AA198" i="3" l="1"/>
  <c r="Z198" i="3"/>
  <c r="AB198" i="3" s="1"/>
  <c r="AC198" i="3" s="1"/>
  <c r="AC169" i="6"/>
  <c r="AE169" i="6" l="1"/>
  <c r="AD169" i="6"/>
  <c r="Y199" i="3"/>
  <c r="AA199" i="3" l="1"/>
  <c r="Z199" i="3"/>
  <c r="K34" i="3" s="1"/>
  <c r="AF169" i="6"/>
  <c r="L34" i="3"/>
  <c r="AB199" i="3" l="1"/>
  <c r="M34" i="3" s="1"/>
  <c r="N34" i="3" s="1"/>
  <c r="J35" i="3" s="1"/>
  <c r="AG169" i="6"/>
  <c r="AC199" i="3" l="1"/>
  <c r="AC170" i="6"/>
  <c r="Y200" i="3"/>
  <c r="AA200" i="3" l="1"/>
  <c r="Z200" i="3"/>
  <c r="AE170" i="6"/>
  <c r="AD170" i="6"/>
  <c r="AF170" i="6" s="1"/>
  <c r="AG170" i="6" s="1"/>
  <c r="AB200" i="3" l="1"/>
  <c r="AC171" i="6"/>
  <c r="AC200" i="3"/>
  <c r="AE171" i="6" l="1"/>
  <c r="AD171" i="6"/>
  <c r="AF171" i="6" s="1"/>
  <c r="AG171" i="6" s="1"/>
  <c r="Y201" i="3"/>
  <c r="AA201" i="3" l="1"/>
  <c r="Z201" i="3"/>
  <c r="AB201" i="3" s="1"/>
  <c r="AC172" i="6"/>
  <c r="AE172" i="6" l="1"/>
  <c r="AD172" i="6"/>
  <c r="AF172" i="6" s="1"/>
  <c r="AG172" i="6" s="1"/>
  <c r="AC201" i="3"/>
  <c r="AC173" i="6" l="1"/>
  <c r="Y202" i="3"/>
  <c r="AA202" i="3" l="1"/>
  <c r="Z202" i="3"/>
  <c r="AB202" i="3" s="1"/>
  <c r="AE173" i="6"/>
  <c r="AD173" i="6"/>
  <c r="AF173" i="6" s="1"/>
  <c r="AG173" i="6" s="1"/>
  <c r="AC174" i="6" l="1"/>
  <c r="AC202" i="3"/>
  <c r="AE174" i="6" l="1"/>
  <c r="AD174" i="6"/>
  <c r="AF174" i="6" s="1"/>
  <c r="AG174" i="6" s="1"/>
  <c r="Y203" i="3"/>
  <c r="AA203" i="3" l="1"/>
  <c r="Z203" i="3"/>
  <c r="AB203" i="3" s="1"/>
  <c r="AC175" i="6"/>
  <c r="AE175" i="6" l="1"/>
  <c r="AD175" i="6"/>
  <c r="AF175" i="6" s="1"/>
  <c r="AG175" i="6" s="1"/>
  <c r="AC203" i="3"/>
  <c r="AC176" i="6" l="1"/>
  <c r="Y204" i="3"/>
  <c r="AA204" i="3" l="1"/>
  <c r="Z204" i="3"/>
  <c r="AB204" i="3" s="1"/>
  <c r="AE176" i="6"/>
  <c r="N33" i="6" s="1"/>
  <c r="AD176" i="6"/>
  <c r="M33" i="6" s="1"/>
  <c r="AF176" i="6" l="1"/>
  <c r="O33" i="6" s="1"/>
  <c r="AC204" i="3"/>
  <c r="P32" i="6" l="1"/>
  <c r="L33" i="6" s="1"/>
  <c r="AG176" i="6"/>
  <c r="Y205" i="3"/>
  <c r="AA205" i="3" l="1"/>
  <c r="Z205" i="3"/>
  <c r="AB205" i="3" s="1"/>
  <c r="AC205" i="3" s="1"/>
  <c r="AC177" i="6"/>
  <c r="AE177" i="6" l="1"/>
  <c r="AD177" i="6"/>
  <c r="Y206" i="3"/>
  <c r="AA206" i="3" l="1"/>
  <c r="Z206" i="3"/>
  <c r="AB206" i="3" s="1"/>
  <c r="AC206" i="3" s="1"/>
  <c r="AF177" i="6"/>
  <c r="AG177" i="6" l="1"/>
  <c r="Y207" i="3"/>
  <c r="AA207" i="3" l="1"/>
  <c r="Z207" i="3"/>
  <c r="AB207" i="3" s="1"/>
  <c r="AC207" i="3" s="1"/>
  <c r="AC178" i="6"/>
  <c r="AE178" i="6" l="1"/>
  <c r="AD178" i="6"/>
  <c r="Y208" i="3"/>
  <c r="AA208" i="3" l="1"/>
  <c r="Z208" i="3"/>
  <c r="AB208" i="3" s="1"/>
  <c r="AC208" i="3" s="1"/>
  <c r="AF178" i="6"/>
  <c r="AG178" i="6" l="1"/>
  <c r="Y209" i="3"/>
  <c r="AA209" i="3" l="1"/>
  <c r="Z209" i="3"/>
  <c r="AB209" i="3" s="1"/>
  <c r="AC209" i="3" s="1"/>
  <c r="AC179" i="6"/>
  <c r="AE179" i="6" l="1"/>
  <c r="AD179" i="6"/>
  <c r="Y210" i="3"/>
  <c r="AA210" i="3" l="1"/>
  <c r="Z210" i="3"/>
  <c r="AB210" i="3" s="1"/>
  <c r="AC210" i="3" s="1"/>
  <c r="AF179" i="6"/>
  <c r="AG179" i="6" l="1"/>
  <c r="Y211" i="3"/>
  <c r="AA211" i="3" l="1"/>
  <c r="Z211" i="3"/>
  <c r="K35" i="3" s="1"/>
  <c r="AC180" i="6"/>
  <c r="L35" i="3"/>
  <c r="AB211" i="3" l="1"/>
  <c r="M35" i="3" s="1"/>
  <c r="N35" i="3" s="1"/>
  <c r="J36" i="3" s="1"/>
  <c r="AE180" i="6"/>
  <c r="AD180" i="6"/>
  <c r="AC211" i="3" l="1"/>
  <c r="Y212" i="3" s="1"/>
  <c r="AF180" i="6"/>
  <c r="AA212" i="3" l="1"/>
  <c r="Z212" i="3"/>
  <c r="AB212" i="3" s="1"/>
  <c r="AG180" i="6"/>
  <c r="AC181" i="6" l="1"/>
  <c r="AC212" i="3"/>
  <c r="AE181" i="6" l="1"/>
  <c r="AD181" i="6"/>
  <c r="Y213" i="3"/>
  <c r="AA213" i="3" l="1"/>
  <c r="Z213" i="3"/>
  <c r="AF181" i="6"/>
  <c r="AB213" i="3" l="1"/>
  <c r="AC213" i="3" s="1"/>
  <c r="AG181" i="6"/>
  <c r="AC182" i="6" l="1"/>
  <c r="Y214" i="3"/>
  <c r="AA214" i="3" l="1"/>
  <c r="Z214" i="3"/>
  <c r="AB214" i="3" s="1"/>
  <c r="AE182" i="6"/>
  <c r="AD182" i="6"/>
  <c r="AF182" i="6" s="1"/>
  <c r="AG182" i="6" s="1"/>
  <c r="AC183" i="6" l="1"/>
  <c r="AC214" i="3"/>
  <c r="AE183" i="6" l="1"/>
  <c r="AD183" i="6"/>
  <c r="AF183" i="6" s="1"/>
  <c r="AG183" i="6" s="1"/>
  <c r="Y215" i="3"/>
  <c r="AA215" i="3" l="1"/>
  <c r="Z215" i="3"/>
  <c r="AB215" i="3" s="1"/>
  <c r="AC184" i="6"/>
  <c r="AE184" i="6" l="1"/>
  <c r="AD184" i="6"/>
  <c r="AF184" i="6" s="1"/>
  <c r="AG184" i="6" s="1"/>
  <c r="AC215" i="3"/>
  <c r="AC185" i="6" l="1"/>
  <c r="Y216" i="3"/>
  <c r="AA216" i="3" l="1"/>
  <c r="Z216" i="3"/>
  <c r="AB216" i="3" s="1"/>
  <c r="AE185" i="6"/>
  <c r="AD185" i="6"/>
  <c r="AF185" i="6" s="1"/>
  <c r="AG185" i="6" s="1"/>
  <c r="AC186" i="6" l="1"/>
  <c r="AC216" i="3"/>
  <c r="AE186" i="6" l="1"/>
  <c r="AD186" i="6"/>
  <c r="AF186" i="6" s="1"/>
  <c r="AG186" i="6" s="1"/>
  <c r="Y217" i="3"/>
  <c r="AA217" i="3" l="1"/>
  <c r="Z217" i="3"/>
  <c r="AB217" i="3" s="1"/>
  <c r="AC217" i="3" s="1"/>
  <c r="AC187" i="6"/>
  <c r="AE187" i="6" l="1"/>
  <c r="AD187" i="6"/>
  <c r="AF187" i="6" s="1"/>
  <c r="AG187" i="6" s="1"/>
  <c r="Y218" i="3"/>
  <c r="AA218" i="3" l="1"/>
  <c r="Z218" i="3"/>
  <c r="AC188" i="6"/>
  <c r="AB218" i="3" l="1"/>
  <c r="AC218" i="3" s="1"/>
  <c r="Y219" i="3" s="1"/>
  <c r="AE188" i="6"/>
  <c r="N34" i="6" s="1"/>
  <c r="AD188" i="6"/>
  <c r="M34" i="6" s="1"/>
  <c r="AA219" i="3" l="1"/>
  <c r="Z219" i="3"/>
  <c r="AF188" i="6"/>
  <c r="O34" i="6" s="1"/>
  <c r="AB219" i="3" l="1"/>
  <c r="AC219" i="3" s="1"/>
  <c r="Y220" i="3" s="1"/>
  <c r="P33" i="6"/>
  <c r="L34" i="6" s="1"/>
  <c r="AG188" i="6"/>
  <c r="AA220" i="3" l="1"/>
  <c r="Z220" i="3"/>
  <c r="AC189" i="6"/>
  <c r="AB220" i="3" l="1"/>
  <c r="AC220" i="3" s="1"/>
  <c r="Y221" i="3" s="1"/>
  <c r="AE189" i="6"/>
  <c r="AD189" i="6"/>
  <c r="AA221" i="3" l="1"/>
  <c r="Z221" i="3"/>
  <c r="AB221" i="3" s="1"/>
  <c r="AC221" i="3" s="1"/>
  <c r="AF189" i="6"/>
  <c r="AG189" i="6" l="1"/>
  <c r="Y222" i="3"/>
  <c r="AA222" i="3" l="1"/>
  <c r="Z222" i="3"/>
  <c r="AB222" i="3" s="1"/>
  <c r="AC222" i="3" s="1"/>
  <c r="AC190" i="6"/>
  <c r="AE190" i="6" l="1"/>
  <c r="AD190" i="6"/>
  <c r="Y223" i="3"/>
  <c r="AA223" i="3" l="1"/>
  <c r="Z223" i="3"/>
  <c r="K36" i="3" s="1"/>
  <c r="AF190" i="6"/>
  <c r="L36" i="3"/>
  <c r="AB223" i="3" l="1"/>
  <c r="M36" i="3" s="1"/>
  <c r="N36" i="3" s="1"/>
  <c r="J37" i="3" s="1"/>
  <c r="AG190" i="6"/>
  <c r="AC223" i="3" l="1"/>
  <c r="Y224" i="3" s="1"/>
  <c r="AC191" i="6"/>
  <c r="AA224" i="3" l="1"/>
  <c r="Z224" i="3"/>
  <c r="AE191" i="6"/>
  <c r="AD191" i="6"/>
  <c r="AB224" i="3" l="1"/>
  <c r="AC224" i="3" s="1"/>
  <c r="AF191" i="6"/>
  <c r="AG191" i="6" l="1"/>
  <c r="Y225" i="3"/>
  <c r="AA225" i="3" l="1"/>
  <c r="Z225" i="3"/>
  <c r="AC192" i="6"/>
  <c r="AB225" i="3" l="1"/>
  <c r="AC225" i="3" s="1"/>
  <c r="AE192" i="6"/>
  <c r="AD192" i="6"/>
  <c r="AF192" i="6" l="1"/>
  <c r="Y226" i="3"/>
  <c r="AA226" i="3" l="1"/>
  <c r="Z226" i="3"/>
  <c r="AB226" i="3" s="1"/>
  <c r="AG192" i="6"/>
  <c r="AC193" i="6" l="1"/>
  <c r="AC226" i="3"/>
  <c r="AE193" i="6" l="1"/>
  <c r="AD193" i="6"/>
  <c r="Y227" i="3"/>
  <c r="AA227" i="3" l="1"/>
  <c r="Z227" i="3"/>
  <c r="AF193" i="6"/>
  <c r="AB227" i="3" l="1"/>
  <c r="AC227" i="3" s="1"/>
  <c r="AG193" i="6"/>
  <c r="AC194" i="6" l="1"/>
  <c r="Y228" i="3"/>
  <c r="AA228" i="3" l="1"/>
  <c r="Z228" i="3"/>
  <c r="AE194" i="6"/>
  <c r="AD194" i="6"/>
  <c r="AF194" i="6" s="1"/>
  <c r="AG194" i="6" s="1"/>
  <c r="AB228" i="3" l="1"/>
  <c r="AC228" i="3" s="1"/>
  <c r="AC195" i="6"/>
  <c r="AE195" i="6" l="1"/>
  <c r="AD195" i="6"/>
  <c r="AF195" i="6" s="1"/>
  <c r="AG195" i="6" s="1"/>
  <c r="Y229" i="3"/>
  <c r="AA229" i="3" l="1"/>
  <c r="Z229" i="3"/>
  <c r="AC196" i="6"/>
  <c r="AB229" i="3" l="1"/>
  <c r="AC229" i="3" s="1"/>
  <c r="AE196" i="6"/>
  <c r="AD196" i="6"/>
  <c r="AF196" i="6" s="1"/>
  <c r="AG196" i="6" s="1"/>
  <c r="Y230" i="3"/>
  <c r="AA230" i="3" l="1"/>
  <c r="Z230" i="3"/>
  <c r="AB230" i="3" s="1"/>
  <c r="AC230" i="3" s="1"/>
  <c r="AC197" i="6"/>
  <c r="AE197" i="6" l="1"/>
  <c r="AD197" i="6"/>
  <c r="AF197" i="6" s="1"/>
  <c r="AG197" i="6" s="1"/>
  <c r="Y231" i="3"/>
  <c r="AA231" i="3" l="1"/>
  <c r="Z231" i="3"/>
  <c r="AB231" i="3" s="1"/>
  <c r="AC231" i="3" s="1"/>
  <c r="AC198" i="6"/>
  <c r="AE198" i="6" l="1"/>
  <c r="AD198" i="6"/>
  <c r="AF198" i="6" s="1"/>
  <c r="AG198" i="6" s="1"/>
  <c r="Y232" i="3"/>
  <c r="AA232" i="3" l="1"/>
  <c r="Z232" i="3"/>
  <c r="AB232" i="3" s="1"/>
  <c r="AC232" i="3" s="1"/>
  <c r="AC199" i="6"/>
  <c r="AE199" i="6" l="1"/>
  <c r="AD199" i="6"/>
  <c r="AF199" i="6" s="1"/>
  <c r="AG199" i="6" s="1"/>
  <c r="Y233" i="3"/>
  <c r="AA233" i="3" l="1"/>
  <c r="Z233" i="3"/>
  <c r="AB233" i="3" s="1"/>
  <c r="AC233" i="3" s="1"/>
  <c r="AC200" i="6"/>
  <c r="AE200" i="6" l="1"/>
  <c r="N35" i="6" s="1"/>
  <c r="AD200" i="6"/>
  <c r="M35" i="6" s="1"/>
  <c r="Y234" i="3"/>
  <c r="AA234" i="3" l="1"/>
  <c r="Z234" i="3"/>
  <c r="AB234" i="3" s="1"/>
  <c r="AC234" i="3" s="1"/>
  <c r="AF200" i="6"/>
  <c r="O35" i="6" s="1"/>
  <c r="P34" i="6" l="1"/>
  <c r="L35" i="6" s="1"/>
  <c r="AG200" i="6"/>
  <c r="Y235" i="3"/>
  <c r="AA235" i="3" l="1"/>
  <c r="Z235" i="3"/>
  <c r="K37" i="3" s="1"/>
  <c r="AC201" i="6"/>
  <c r="L37" i="3"/>
  <c r="AB235" i="3" l="1"/>
  <c r="M37" i="3" s="1"/>
  <c r="N37" i="3" s="1"/>
  <c r="J38" i="3" s="1"/>
  <c r="AE201" i="6"/>
  <c r="AD201" i="6"/>
  <c r="AC235" i="3" l="1"/>
  <c r="AF201" i="6"/>
  <c r="Y236" i="3"/>
  <c r="AA236" i="3" l="1"/>
  <c r="Z236" i="3"/>
  <c r="AB236" i="3" s="1"/>
  <c r="AG201" i="6"/>
  <c r="AC202" i="6" l="1"/>
  <c r="AC236" i="3"/>
  <c r="AE202" i="6" l="1"/>
  <c r="AD202" i="6"/>
  <c r="Y237" i="3"/>
  <c r="AA237" i="3" l="1"/>
  <c r="Z237" i="3"/>
  <c r="AF202" i="6"/>
  <c r="AB237" i="3" l="1"/>
  <c r="AG202" i="6"/>
  <c r="AC237" i="3"/>
  <c r="AC203" i="6" l="1"/>
  <c r="Y238" i="3"/>
  <c r="AA238" i="3" l="1"/>
  <c r="Z238" i="3"/>
  <c r="AB238" i="3" s="1"/>
  <c r="AE203" i="6"/>
  <c r="AD203" i="6"/>
  <c r="AF203" i="6" l="1"/>
  <c r="AC238" i="3"/>
  <c r="AG203" i="6" l="1"/>
  <c r="Y239" i="3"/>
  <c r="AA239" i="3" l="1"/>
  <c r="Z239" i="3"/>
  <c r="AB239" i="3" s="1"/>
  <c r="AC204" i="6"/>
  <c r="AE204" i="6" l="1"/>
  <c r="AD204" i="6"/>
  <c r="AC239" i="3"/>
  <c r="AF204" i="6" l="1"/>
  <c r="Y240" i="3"/>
  <c r="AA240" i="3" l="1"/>
  <c r="Z240" i="3"/>
  <c r="AB240" i="3" s="1"/>
  <c r="AG204" i="6"/>
  <c r="AC205" i="6" l="1"/>
  <c r="AC240" i="3"/>
  <c r="AE205" i="6" l="1"/>
  <c r="AD205" i="6"/>
  <c r="Y241" i="3"/>
  <c r="AA241" i="3" l="1"/>
  <c r="Z241" i="3"/>
  <c r="AB241" i="3" s="1"/>
  <c r="AC241" i="3" s="1"/>
  <c r="AF205" i="6"/>
  <c r="AG205" i="6" l="1"/>
  <c r="Y242" i="3"/>
  <c r="AA242" i="3" l="1"/>
  <c r="Z242" i="3"/>
  <c r="AB242" i="3" s="1"/>
  <c r="AC242" i="3" s="1"/>
  <c r="AC206" i="6"/>
  <c r="AE206" i="6" l="1"/>
  <c r="AD206" i="6"/>
  <c r="AF206" i="6" s="1"/>
  <c r="AG206" i="6" s="1"/>
  <c r="Y243" i="3"/>
  <c r="AA243" i="3" l="1"/>
  <c r="Z243" i="3"/>
  <c r="AB243" i="3" s="1"/>
  <c r="AC243" i="3" s="1"/>
  <c r="AC207" i="6"/>
  <c r="AE207" i="6" l="1"/>
  <c r="AD207" i="6"/>
  <c r="AF207" i="6" s="1"/>
  <c r="AG207" i="6" s="1"/>
  <c r="Y244" i="3"/>
  <c r="AA244" i="3" l="1"/>
  <c r="Z244" i="3"/>
  <c r="AB244" i="3" s="1"/>
  <c r="AC244" i="3" s="1"/>
  <c r="AC208" i="6"/>
  <c r="AE208" i="6" l="1"/>
  <c r="AD208" i="6"/>
  <c r="AF208" i="6" s="1"/>
  <c r="AG208" i="6" s="1"/>
  <c r="Y245" i="3"/>
  <c r="AA245" i="3" l="1"/>
  <c r="Z245" i="3"/>
  <c r="AB245" i="3" s="1"/>
  <c r="AC245" i="3" s="1"/>
  <c r="AC209" i="6"/>
  <c r="AE209" i="6" l="1"/>
  <c r="AD209" i="6"/>
  <c r="AF209" i="6" s="1"/>
  <c r="AG209" i="6" s="1"/>
  <c r="Y246" i="3"/>
  <c r="AA246" i="3" l="1"/>
  <c r="Z246" i="3"/>
  <c r="AB246" i="3" s="1"/>
  <c r="AC246" i="3" s="1"/>
  <c r="AC210" i="6"/>
  <c r="AE210" i="6" l="1"/>
  <c r="AD210" i="6"/>
  <c r="AF210" i="6" s="1"/>
  <c r="AG210" i="6" s="1"/>
  <c r="Y247" i="3"/>
  <c r="AA247" i="3" l="1"/>
  <c r="Z247" i="3"/>
  <c r="K38" i="3" s="1"/>
  <c r="AC211" i="6"/>
  <c r="L38" i="3"/>
  <c r="AB247" i="3" l="1"/>
  <c r="AE211" i="6"/>
  <c r="AD211" i="6"/>
  <c r="AF211" i="6" s="1"/>
  <c r="AG211" i="6" s="1"/>
  <c r="M38" i="3"/>
  <c r="N38" i="3" s="1"/>
  <c r="J39" i="3" s="1"/>
  <c r="AC247" i="3"/>
  <c r="AC212" i="6" l="1"/>
  <c r="Y248" i="3"/>
  <c r="AA248" i="3" l="1"/>
  <c r="Z248" i="3"/>
  <c r="AB248" i="3" s="1"/>
  <c r="AE212" i="6"/>
  <c r="N36" i="6" s="1"/>
  <c r="AD212" i="6"/>
  <c r="M36" i="6" s="1"/>
  <c r="AF212" i="6" l="1"/>
  <c r="O36" i="6" s="1"/>
  <c r="AC248" i="3"/>
  <c r="P35" i="6" l="1"/>
  <c r="AG212" i="6"/>
  <c r="Y249" i="3"/>
  <c r="AA249" i="3" l="1"/>
  <c r="Z249" i="3"/>
  <c r="L36" i="6"/>
  <c r="AC213" i="6"/>
  <c r="AB249" i="3" l="1"/>
  <c r="AE213" i="6"/>
  <c r="AD213" i="6"/>
  <c r="AC249" i="3"/>
  <c r="AF213" i="6" l="1"/>
  <c r="Y250" i="3"/>
  <c r="AA250" i="3" l="1"/>
  <c r="Z250" i="3"/>
  <c r="AB250" i="3" s="1"/>
  <c r="AG213" i="6"/>
  <c r="AC214" i="6" l="1"/>
  <c r="AC250" i="3"/>
  <c r="AE214" i="6" l="1"/>
  <c r="AD214" i="6"/>
  <c r="Y251" i="3"/>
  <c r="AA251" i="3" l="1"/>
  <c r="Z251" i="3"/>
  <c r="AB251" i="3" s="1"/>
  <c r="AF214" i="6"/>
  <c r="AG214" i="6" l="1"/>
  <c r="AC251" i="3"/>
  <c r="AC215" i="6" l="1"/>
  <c r="Y252" i="3"/>
  <c r="AA252" i="3" l="1"/>
  <c r="Z252" i="3"/>
  <c r="AB252" i="3" s="1"/>
  <c r="AE215" i="6"/>
  <c r="AD215" i="6"/>
  <c r="AF215" i="6" l="1"/>
  <c r="AC252" i="3"/>
  <c r="AG215" i="6" l="1"/>
  <c r="Y253" i="3"/>
  <c r="AA253" i="3" l="1"/>
  <c r="Z253" i="3"/>
  <c r="AB253" i="3" s="1"/>
  <c r="AC253" i="3" s="1"/>
  <c r="AC216" i="6"/>
  <c r="AE216" i="6" l="1"/>
  <c r="AD216" i="6"/>
  <c r="Y254" i="3"/>
  <c r="AA254" i="3" l="1"/>
  <c r="Z254" i="3"/>
  <c r="AB254" i="3" s="1"/>
  <c r="AC254" i="3" s="1"/>
  <c r="AF216" i="6"/>
  <c r="AG216" i="6" l="1"/>
  <c r="Y255" i="3"/>
  <c r="AA255" i="3" l="1"/>
  <c r="Z255" i="3"/>
  <c r="AB255" i="3" s="1"/>
  <c r="AC255" i="3" s="1"/>
  <c r="AC217" i="6"/>
  <c r="AE217" i="6" l="1"/>
  <c r="AD217" i="6"/>
  <c r="Y256" i="3"/>
  <c r="AA256" i="3" l="1"/>
  <c r="Z256" i="3" s="1"/>
  <c r="AB256" i="3" s="1"/>
  <c r="AC256" i="3" s="1"/>
  <c r="AF217" i="6"/>
  <c r="AG217" i="6" l="1"/>
  <c r="Y257" i="3"/>
  <c r="AA257" i="3" l="1"/>
  <c r="Z257" i="3"/>
  <c r="AB257" i="3" s="1"/>
  <c r="AC257" i="3" s="1"/>
  <c r="AC218" i="6"/>
  <c r="AE218" i="6" l="1"/>
  <c r="AD218" i="6"/>
  <c r="AF218" i="6" s="1"/>
  <c r="AG218" i="6" s="1"/>
  <c r="Y258" i="3"/>
  <c r="AA258" i="3" l="1"/>
  <c r="Z258" i="3"/>
  <c r="AB258" i="3" s="1"/>
  <c r="AC258" i="3" s="1"/>
  <c r="AC219" i="6"/>
  <c r="AE219" i="6" l="1"/>
  <c r="AD219" i="6"/>
  <c r="AF219" i="6" s="1"/>
  <c r="AG219" i="6" s="1"/>
  <c r="Y259" i="3"/>
  <c r="AA259" i="3" l="1"/>
  <c r="Z259" i="3" s="1"/>
  <c r="K39" i="3" s="1"/>
  <c r="AC220" i="6"/>
  <c r="L39" i="3" l="1"/>
  <c r="AB259" i="3"/>
  <c r="M39" i="3" s="1"/>
  <c r="N39" i="3" s="1"/>
  <c r="J40" i="3" s="1"/>
  <c r="AE220" i="6"/>
  <c r="AD220" i="6" s="1"/>
  <c r="AF220" i="6" s="1"/>
  <c r="AG220" i="6" s="1"/>
  <c r="AC259" i="3"/>
  <c r="AC221" i="6" l="1"/>
  <c r="Y260" i="3"/>
  <c r="AA260" i="3" l="1"/>
  <c r="Z260" i="3"/>
  <c r="AB260" i="3" s="1"/>
  <c r="AE221" i="6"/>
  <c r="AD221" i="6"/>
  <c r="AF221" i="6" s="1"/>
  <c r="AG221" i="6" s="1"/>
  <c r="AC222" i="6" l="1"/>
  <c r="AC260" i="3"/>
  <c r="AE222" i="6" l="1"/>
  <c r="AD222" i="6" s="1"/>
  <c r="AF222" i="6" s="1"/>
  <c r="AG222" i="6" s="1"/>
  <c r="Y261" i="3"/>
  <c r="AA261" i="3" l="1"/>
  <c r="Z261" i="3"/>
  <c r="AB261" i="3" s="1"/>
  <c r="AC223" i="6"/>
  <c r="AE223" i="6" l="1"/>
  <c r="AD223" i="6"/>
  <c r="AF223" i="6" s="1"/>
  <c r="AG223" i="6" s="1"/>
  <c r="AC261" i="3"/>
  <c r="AC224" i="6" l="1"/>
  <c r="Y262" i="3"/>
  <c r="AA262" i="3" l="1"/>
  <c r="Z262" i="3"/>
  <c r="AB262" i="3" s="1"/>
  <c r="AE224" i="6"/>
  <c r="N37" i="6" s="1"/>
  <c r="AD224" i="6"/>
  <c r="M37" i="6" s="1"/>
  <c r="AF224" i="6" l="1"/>
  <c r="O37" i="6" s="1"/>
  <c r="AC262" i="3"/>
  <c r="P36" i="6" l="1"/>
  <c r="L37" i="6" s="1"/>
  <c r="AG224" i="6"/>
  <c r="Y263" i="3"/>
  <c r="AA263" i="3" l="1"/>
  <c r="Z263" i="3"/>
  <c r="AB263" i="3" s="1"/>
  <c r="AC225" i="6"/>
  <c r="AE225" i="6" l="1"/>
  <c r="AD225" i="6"/>
  <c r="AC263" i="3"/>
  <c r="AF225" i="6" l="1"/>
  <c r="Y264" i="3"/>
  <c r="AA264" i="3" l="1"/>
  <c r="Z264" i="3"/>
  <c r="AB264" i="3" s="1"/>
  <c r="AG225" i="6"/>
  <c r="AC226" i="6" l="1"/>
  <c r="AC264" i="3"/>
  <c r="AE226" i="6" l="1"/>
  <c r="AD226" i="6"/>
  <c r="Y265" i="3"/>
  <c r="AA265" i="3" l="1"/>
  <c r="Z265" i="3" s="1"/>
  <c r="AB265" i="3" s="1"/>
  <c r="AC265" i="3" s="1"/>
  <c r="AF226" i="6"/>
  <c r="AG226" i="6" l="1"/>
  <c r="Y266" i="3"/>
  <c r="AA266" i="3" l="1"/>
  <c r="Z266" i="3"/>
  <c r="AB266" i="3" s="1"/>
  <c r="AC266" i="3" s="1"/>
  <c r="AC227" i="6"/>
  <c r="AE227" i="6" l="1"/>
  <c r="AD227" i="6"/>
  <c r="Y267" i="3"/>
  <c r="AA267" i="3" l="1"/>
  <c r="Z267" i="3" s="1"/>
  <c r="AB267" i="3" s="1"/>
  <c r="AC267" i="3" s="1"/>
  <c r="AF227" i="6"/>
  <c r="AG227" i="6" l="1"/>
  <c r="Y268" i="3"/>
  <c r="AA268" i="3" l="1"/>
  <c r="Z268" i="3"/>
  <c r="AB268" i="3" s="1"/>
  <c r="AC268" i="3" s="1"/>
  <c r="AC228" i="6"/>
  <c r="AE228" i="6" l="1"/>
  <c r="AD228" i="6"/>
  <c r="Y269" i="3"/>
  <c r="AA269" i="3" l="1"/>
  <c r="Z269" i="3" s="1"/>
  <c r="AB269" i="3" s="1"/>
  <c r="AC269" i="3" s="1"/>
  <c r="AF228" i="6"/>
  <c r="AG228" i="6" l="1"/>
  <c r="Y270" i="3"/>
  <c r="AA270" i="3" l="1"/>
  <c r="Z270" i="3"/>
  <c r="AB270" i="3" s="1"/>
  <c r="AC270" i="3" s="1"/>
  <c r="AC229" i="6"/>
  <c r="AE229" i="6" l="1"/>
  <c r="AD229" i="6"/>
  <c r="Y271" i="3"/>
  <c r="AA271" i="3" l="1"/>
  <c r="L40" i="3" s="1"/>
  <c r="Z271" i="3"/>
  <c r="K40" i="3" s="1"/>
  <c r="AF229" i="6"/>
  <c r="AB271" i="3" l="1"/>
  <c r="M40" i="3" s="1"/>
  <c r="N40" i="3" s="1"/>
  <c r="J41" i="3" s="1"/>
  <c r="AG229" i="6"/>
  <c r="AC271" i="3" l="1"/>
  <c r="Y272" i="3" s="1"/>
  <c r="AC230" i="6"/>
  <c r="AA272" i="3" l="1"/>
  <c r="Z272" i="3"/>
  <c r="AB272" i="3" s="1"/>
  <c r="AE230" i="6"/>
  <c r="AD230" i="6"/>
  <c r="AF230" i="6" s="1"/>
  <c r="AG230" i="6" s="1"/>
  <c r="AC231" i="6" l="1"/>
  <c r="AC272" i="3"/>
  <c r="AE231" i="6" l="1"/>
  <c r="AD231" i="6"/>
  <c r="AF231" i="6" s="1"/>
  <c r="AG231" i="6" s="1"/>
  <c r="Y273" i="3"/>
  <c r="AA273" i="3" l="1"/>
  <c r="Z273" i="3"/>
  <c r="AB273" i="3" s="1"/>
  <c r="AC232" i="6"/>
  <c r="AE232" i="6" l="1"/>
  <c r="AD232" i="6"/>
  <c r="AF232" i="6" s="1"/>
  <c r="AG232" i="6" s="1"/>
  <c r="AC273" i="3"/>
  <c r="AC233" i="6" l="1"/>
  <c r="Y274" i="3"/>
  <c r="AA274" i="3" l="1"/>
  <c r="Z274" i="3"/>
  <c r="AB274" i="3" s="1"/>
  <c r="AE233" i="6"/>
  <c r="AD233" i="6"/>
  <c r="AF233" i="6" s="1"/>
  <c r="AG233" i="6" s="1"/>
  <c r="AC234" i="6" l="1"/>
  <c r="AC274" i="3"/>
  <c r="AE234" i="6" l="1"/>
  <c r="AD234" i="6"/>
  <c r="AF234" i="6" s="1"/>
  <c r="AG234" i="6" s="1"/>
  <c r="Y275" i="3"/>
  <c r="AA275" i="3" l="1"/>
  <c r="Z275" i="3"/>
  <c r="AB275" i="3" s="1"/>
  <c r="AC235" i="6"/>
  <c r="AE235" i="6" l="1"/>
  <c r="AD235" i="6"/>
  <c r="AF235" i="6" s="1"/>
  <c r="AG235" i="6" s="1"/>
  <c r="AC275" i="3"/>
  <c r="AC236" i="6" l="1"/>
  <c r="Y276" i="3"/>
  <c r="AA276" i="3" l="1"/>
  <c r="Z276" i="3"/>
  <c r="AB276" i="3" s="1"/>
  <c r="AE236" i="6"/>
  <c r="N38" i="6" s="1"/>
  <c r="AD236" i="6"/>
  <c r="M38" i="6" s="1"/>
  <c r="AF236" i="6" l="1"/>
  <c r="O38" i="6" s="1"/>
  <c r="AC276" i="3"/>
  <c r="P37" i="6" l="1"/>
  <c r="L38" i="6" s="1"/>
  <c r="AG236" i="6"/>
  <c r="Y277" i="3"/>
  <c r="AA277" i="3" l="1"/>
  <c r="Z277" i="3"/>
  <c r="AB277" i="3" s="1"/>
  <c r="AC277" i="3" s="1"/>
  <c r="AC237" i="6"/>
  <c r="AE237" i="6" l="1"/>
  <c r="AD237" i="6" s="1"/>
  <c r="Y278" i="3"/>
  <c r="AA278" i="3" l="1"/>
  <c r="Z278" i="3"/>
  <c r="AB278" i="3" s="1"/>
  <c r="AC278" i="3" s="1"/>
  <c r="AF237" i="6"/>
  <c r="AG237" i="6" l="1"/>
  <c r="Y279" i="3"/>
  <c r="AA279" i="3" l="1"/>
  <c r="Z279" i="3"/>
  <c r="AB279" i="3" s="1"/>
  <c r="AC279" i="3" s="1"/>
  <c r="AC238" i="6"/>
  <c r="AE238" i="6" l="1"/>
  <c r="AD238" i="6"/>
  <c r="Y280" i="3"/>
  <c r="AA280" i="3" l="1"/>
  <c r="Z280" i="3"/>
  <c r="AB280" i="3" s="1"/>
  <c r="AC280" i="3" s="1"/>
  <c r="AF238" i="6"/>
  <c r="AG238" i="6" l="1"/>
  <c r="Y281" i="3"/>
  <c r="AA281" i="3" l="1"/>
  <c r="Z281" i="3"/>
  <c r="AB281" i="3" s="1"/>
  <c r="AC281" i="3" s="1"/>
  <c r="AC239" i="6"/>
  <c r="AE239" i="6" l="1"/>
  <c r="AD239" i="6"/>
  <c r="Y282" i="3"/>
  <c r="AA282" i="3" l="1"/>
  <c r="Z282" i="3"/>
  <c r="AB282" i="3" s="1"/>
  <c r="AC282" i="3" s="1"/>
  <c r="AF239" i="6"/>
  <c r="AG239" i="6" l="1"/>
  <c r="Y283" i="3"/>
  <c r="AA283" i="3" l="1"/>
  <c r="Z283" i="3"/>
  <c r="K41" i="3" s="1"/>
  <c r="AC240" i="6"/>
  <c r="L41" i="3"/>
  <c r="AB283" i="3" l="1"/>
  <c r="AE240" i="6"/>
  <c r="AD240" i="6" s="1"/>
  <c r="M41" i="3"/>
  <c r="N41" i="3" s="1"/>
  <c r="J42" i="3" s="1"/>
  <c r="AC283" i="3"/>
  <c r="AF240" i="6" l="1"/>
  <c r="Y284" i="3"/>
  <c r="AA284" i="3" l="1"/>
  <c r="Z284" i="3"/>
  <c r="AB284" i="3" s="1"/>
  <c r="AG240" i="6"/>
  <c r="AC241" i="6" l="1"/>
  <c r="AC284" i="3"/>
  <c r="AE241" i="6" l="1"/>
  <c r="AD241" i="6"/>
  <c r="Y285" i="3"/>
  <c r="AA285" i="3" l="1"/>
  <c r="Z285" i="3"/>
  <c r="AB285" i="3" s="1"/>
  <c r="AF241" i="6"/>
  <c r="AG241" i="6" l="1"/>
  <c r="AC285" i="3"/>
  <c r="AC242" i="6" l="1"/>
  <c r="Y286" i="3"/>
  <c r="AA286" i="3" l="1"/>
  <c r="Z286" i="3"/>
  <c r="AE242" i="6"/>
  <c r="AD242" i="6"/>
  <c r="AF242" i="6" s="1"/>
  <c r="AG242" i="6" s="1"/>
  <c r="AB286" i="3" l="1"/>
  <c r="AC243" i="6"/>
  <c r="AC286" i="3"/>
  <c r="AE243" i="6" l="1"/>
  <c r="AD243" i="6"/>
  <c r="AF243" i="6" s="1"/>
  <c r="AG243" i="6" s="1"/>
  <c r="Y287" i="3"/>
  <c r="AA287" i="3" l="1"/>
  <c r="Z287" i="3"/>
  <c r="AB287" i="3" s="1"/>
  <c r="AC244" i="6"/>
  <c r="AE244" i="6" l="1"/>
  <c r="AD244" i="6"/>
  <c r="AF244" i="6" s="1"/>
  <c r="AG244" i="6" s="1"/>
  <c r="AC287" i="3"/>
  <c r="AC245" i="6" l="1"/>
  <c r="Y288" i="3"/>
  <c r="AA288" i="3" l="1"/>
  <c r="Z288" i="3"/>
  <c r="AB288" i="3" s="1"/>
  <c r="AE245" i="6"/>
  <c r="AD245" i="6" s="1"/>
  <c r="AF245" i="6" s="1"/>
  <c r="AG245" i="6" s="1"/>
  <c r="AC246" i="6" l="1"/>
  <c r="AC288" i="3"/>
  <c r="AE246" i="6" l="1"/>
  <c r="AD246" i="6"/>
  <c r="AF246" i="6" s="1"/>
  <c r="AG246" i="6" s="1"/>
  <c r="Y289" i="3"/>
  <c r="AA289" i="3" l="1"/>
  <c r="Z289" i="3"/>
  <c r="AB289" i="3" s="1"/>
  <c r="AC289" i="3" s="1"/>
  <c r="AC247" i="6"/>
  <c r="AE247" i="6" l="1"/>
  <c r="AD247" i="6" s="1"/>
  <c r="AF247" i="6" s="1"/>
  <c r="AG247" i="6" s="1"/>
  <c r="Y290" i="3"/>
  <c r="AA290" i="3" l="1"/>
  <c r="Z290" i="3"/>
  <c r="AB290" i="3" s="1"/>
  <c r="AC290" i="3" s="1"/>
  <c r="AC248" i="6"/>
  <c r="AE248" i="6" l="1"/>
  <c r="N39" i="6" s="1"/>
  <c r="AD248" i="6"/>
  <c r="M39" i="6" s="1"/>
  <c r="Y291" i="3"/>
  <c r="AA291" i="3" l="1"/>
  <c r="Z291" i="3"/>
  <c r="AB291" i="3" s="1"/>
  <c r="AC291" i="3" s="1"/>
  <c r="AF248" i="6"/>
  <c r="O39" i="6" s="1"/>
  <c r="P38" i="6" l="1"/>
  <c r="L39" i="6" s="1"/>
  <c r="AG248" i="6"/>
  <c r="Y292" i="3"/>
  <c r="AA292" i="3" l="1"/>
  <c r="Z292" i="3"/>
  <c r="AB292" i="3" s="1"/>
  <c r="AC292" i="3" s="1"/>
  <c r="AC249" i="6"/>
  <c r="AE249" i="6" l="1"/>
  <c r="AD249" i="6"/>
  <c r="Y293" i="3"/>
  <c r="AA293" i="3" l="1"/>
  <c r="Z293" i="3"/>
  <c r="AB293" i="3" s="1"/>
  <c r="AC293" i="3" s="1"/>
  <c r="AF249" i="6"/>
  <c r="AG249" i="6" l="1"/>
  <c r="Y294" i="3"/>
  <c r="AA294" i="3" l="1"/>
  <c r="Z294" i="3"/>
  <c r="AB294" i="3" s="1"/>
  <c r="AC294" i="3" s="1"/>
  <c r="AC250" i="6"/>
  <c r="AE250" i="6" l="1"/>
  <c r="AD250" i="6"/>
  <c r="Y295" i="3"/>
  <c r="AA295" i="3" l="1"/>
  <c r="Z295" i="3"/>
  <c r="K42" i="3" s="1"/>
  <c r="AF250" i="6"/>
  <c r="L42" i="3"/>
  <c r="AB295" i="3" l="1"/>
  <c r="AG250" i="6"/>
  <c r="M42" i="3"/>
  <c r="N42" i="3" s="1"/>
  <c r="J43" i="3" s="1"/>
  <c r="AC295" i="3"/>
  <c r="AC251" i="6" l="1"/>
  <c r="Y296" i="3"/>
  <c r="AA296" i="3" l="1"/>
  <c r="Z296" i="3"/>
  <c r="AB296" i="3" s="1"/>
  <c r="AE251" i="6"/>
  <c r="AD251" i="6"/>
  <c r="AF251" i="6" l="1"/>
  <c r="AC296" i="3"/>
  <c r="AG251" i="6" l="1"/>
  <c r="Y297" i="3"/>
  <c r="AA297" i="3" l="1"/>
  <c r="Z297" i="3"/>
  <c r="AC252" i="6"/>
  <c r="AB297" i="3" l="1"/>
  <c r="AE252" i="6"/>
  <c r="AD252" i="6"/>
  <c r="AC297" i="3"/>
  <c r="AF252" i="6" l="1"/>
  <c r="Y298" i="3"/>
  <c r="AA298" i="3" l="1"/>
  <c r="Z298" i="3"/>
  <c r="AG252" i="6"/>
  <c r="AB298" i="3" l="1"/>
  <c r="AC298" i="3" s="1"/>
  <c r="AC253" i="6"/>
  <c r="AE253" i="6" l="1"/>
  <c r="AD253" i="6"/>
  <c r="Y299" i="3"/>
  <c r="AA299" i="3" l="1"/>
  <c r="Z299" i="3"/>
  <c r="AB299" i="3" s="1"/>
  <c r="AF253" i="6"/>
  <c r="AG253" i="6" l="1"/>
  <c r="AC299" i="3"/>
  <c r="AC254" i="6" l="1"/>
  <c r="Y300" i="3"/>
  <c r="AA300" i="3" l="1"/>
  <c r="Z300" i="3"/>
  <c r="AB300" i="3" s="1"/>
  <c r="AE254" i="6"/>
  <c r="AD254" i="6"/>
  <c r="AF254" i="6" s="1"/>
  <c r="AG254" i="6" s="1"/>
  <c r="AC255" i="6" l="1"/>
  <c r="AC300" i="3"/>
  <c r="AE255" i="6" l="1"/>
  <c r="AD255" i="6" s="1"/>
  <c r="AF255" i="6" s="1"/>
  <c r="AG255" i="6" s="1"/>
  <c r="Y301" i="3"/>
  <c r="AA301" i="3" l="1"/>
  <c r="Z301" i="3"/>
  <c r="AB301" i="3" s="1"/>
  <c r="AC301" i="3" s="1"/>
  <c r="AC256" i="6"/>
  <c r="AE256" i="6" l="1"/>
  <c r="AD256" i="6"/>
  <c r="AF256" i="6" s="1"/>
  <c r="AG256" i="6" s="1"/>
  <c r="Y302" i="3"/>
  <c r="AA302" i="3" l="1"/>
  <c r="Z302" i="3"/>
  <c r="AB302" i="3" s="1"/>
  <c r="AC302" i="3" s="1"/>
  <c r="AC257" i="6"/>
  <c r="AE257" i="6" l="1"/>
  <c r="AD257" i="6"/>
  <c r="AF257" i="6" s="1"/>
  <c r="AG257" i="6" s="1"/>
  <c r="Y303" i="3"/>
  <c r="AA303" i="3" l="1"/>
  <c r="Z303" i="3"/>
  <c r="AB303" i="3" s="1"/>
  <c r="AC303" i="3" s="1"/>
  <c r="AC258" i="6"/>
  <c r="AE258" i="6" l="1"/>
  <c r="AD258" i="6"/>
  <c r="AF258" i="6" s="1"/>
  <c r="AG258" i="6" s="1"/>
  <c r="Y304" i="3"/>
  <c r="AA304" i="3" l="1"/>
  <c r="Z304" i="3"/>
  <c r="AB304" i="3" s="1"/>
  <c r="AC304" i="3" s="1"/>
  <c r="AC259" i="6"/>
  <c r="AE259" i="6" l="1"/>
  <c r="AD259" i="6"/>
  <c r="AF259" i="6" s="1"/>
  <c r="AG259" i="6" s="1"/>
  <c r="Y305" i="3"/>
  <c r="AA305" i="3" l="1"/>
  <c r="Z305" i="3"/>
  <c r="AB305" i="3" s="1"/>
  <c r="AC305" i="3" s="1"/>
  <c r="AC260" i="6"/>
  <c r="AE260" i="6" l="1"/>
  <c r="N40" i="6" s="1"/>
  <c r="AD260" i="6"/>
  <c r="M40" i="6" s="1"/>
  <c r="Y306" i="3"/>
  <c r="AA306" i="3" l="1"/>
  <c r="Z306" i="3"/>
  <c r="AB306" i="3" s="1"/>
  <c r="AC306" i="3" s="1"/>
  <c r="AF260" i="6"/>
  <c r="O40" i="6" s="1"/>
  <c r="P39" i="6" l="1"/>
  <c r="L40" i="6" s="1"/>
  <c r="AG260" i="6"/>
  <c r="Y307" i="3"/>
  <c r="AA307" i="3" l="1"/>
  <c r="Z307" i="3"/>
  <c r="K43" i="3" s="1"/>
  <c r="AC261" i="6"/>
  <c r="L43" i="3"/>
  <c r="AB307" i="3" l="1"/>
  <c r="AE261" i="6"/>
  <c r="AD261" i="6"/>
  <c r="M43" i="3"/>
  <c r="N43" i="3" s="1"/>
  <c r="J44" i="3" s="1"/>
  <c r="AC307" i="3"/>
  <c r="AF261" i="6" l="1"/>
  <c r="Y308" i="3"/>
  <c r="AA308" i="3" l="1"/>
  <c r="Z308" i="3"/>
  <c r="AB308" i="3" s="1"/>
  <c r="AG261" i="6"/>
  <c r="AC262" i="6" l="1"/>
  <c r="AC308" i="3"/>
  <c r="AE262" i="6" l="1"/>
  <c r="AD262" i="6"/>
  <c r="Y309" i="3"/>
  <c r="AA309" i="3" l="1"/>
  <c r="Z309" i="3"/>
  <c r="AB309" i="3" s="1"/>
  <c r="AF262" i="6"/>
  <c r="AG262" i="6" l="1"/>
  <c r="AC309" i="3"/>
  <c r="AC263" i="6" l="1"/>
  <c r="Y310" i="3"/>
  <c r="AA310" i="3" l="1"/>
  <c r="Z310" i="3"/>
  <c r="AB310" i="3" s="1"/>
  <c r="AE263" i="6"/>
  <c r="AD263" i="6"/>
  <c r="AF263" i="6" l="1"/>
  <c r="AC310" i="3"/>
  <c r="AG263" i="6" l="1"/>
  <c r="Y311" i="3"/>
  <c r="AA311" i="3" l="1"/>
  <c r="Z311" i="3"/>
  <c r="AB311" i="3" s="1"/>
  <c r="AC264" i="6"/>
  <c r="AE264" i="6" l="1"/>
  <c r="AD264" i="6"/>
  <c r="AC311" i="3"/>
  <c r="AF264" i="6" l="1"/>
  <c r="Y312" i="3"/>
  <c r="AA312" i="3" l="1"/>
  <c r="Z312" i="3"/>
  <c r="AB312" i="3" s="1"/>
  <c r="AG264" i="6"/>
  <c r="AC265" i="6" l="1"/>
  <c r="AC312" i="3"/>
  <c r="AE265" i="6" l="1"/>
  <c r="AD265" i="6"/>
  <c r="Y313" i="3"/>
  <c r="AA313" i="3" l="1"/>
  <c r="Z313" i="3"/>
  <c r="AB313" i="3" s="1"/>
  <c r="AC313" i="3" s="1"/>
  <c r="AF265" i="6"/>
  <c r="AG265" i="6" l="1"/>
  <c r="Y314" i="3"/>
  <c r="AA314" i="3" l="1"/>
  <c r="Z314" i="3"/>
  <c r="AB314" i="3" s="1"/>
  <c r="AC314" i="3" s="1"/>
  <c r="AC266" i="6"/>
  <c r="AE266" i="6" l="1"/>
  <c r="AD266" i="6"/>
  <c r="AF266" i="6" s="1"/>
  <c r="AG266" i="6" s="1"/>
  <c r="Y315" i="3"/>
  <c r="AA315" i="3" l="1"/>
  <c r="Z315" i="3"/>
  <c r="AB315" i="3" s="1"/>
  <c r="AC315" i="3" s="1"/>
  <c r="AC267" i="6"/>
  <c r="AE267" i="6" l="1"/>
  <c r="AD267" i="6"/>
  <c r="AF267" i="6" s="1"/>
  <c r="AG267" i="6" s="1"/>
  <c r="Y316" i="3"/>
  <c r="AA316" i="3" l="1"/>
  <c r="Z316" i="3"/>
  <c r="AB316" i="3" s="1"/>
  <c r="AC316" i="3" s="1"/>
  <c r="AC268" i="6"/>
  <c r="AE268" i="6" l="1"/>
  <c r="AD268" i="6"/>
  <c r="AF268" i="6" s="1"/>
  <c r="AG268" i="6" s="1"/>
  <c r="Y317" i="3"/>
  <c r="AA317" i="3" l="1"/>
  <c r="Z317" i="3"/>
  <c r="AB317" i="3" s="1"/>
  <c r="AC317" i="3" s="1"/>
  <c r="AC269" i="6"/>
  <c r="AE269" i="6" l="1"/>
  <c r="AD269" i="6"/>
  <c r="AF269" i="6" s="1"/>
  <c r="AG269" i="6" s="1"/>
  <c r="Y318" i="3"/>
  <c r="AA318" i="3" l="1"/>
  <c r="Z318" i="3"/>
  <c r="AB318" i="3" s="1"/>
  <c r="AC318" i="3" s="1"/>
  <c r="AC270" i="6"/>
  <c r="AE270" i="6" l="1"/>
  <c r="AD270" i="6"/>
  <c r="AF270" i="6" s="1"/>
  <c r="AG270" i="6" s="1"/>
  <c r="Y319" i="3"/>
  <c r="AA319" i="3" l="1"/>
  <c r="Z319" i="3"/>
  <c r="K44" i="3" s="1"/>
  <c r="AC271" i="6"/>
  <c r="L44" i="3"/>
  <c r="AB319" i="3" l="1"/>
  <c r="M44" i="3" s="1"/>
  <c r="N44" i="3" s="1"/>
  <c r="J45" i="3" s="1"/>
  <c r="AE271" i="6"/>
  <c r="AD271" i="6"/>
  <c r="AF271" i="6" s="1"/>
  <c r="AG271" i="6" s="1"/>
  <c r="AC319" i="3" l="1"/>
  <c r="Y320" i="3" s="1"/>
  <c r="AC272" i="6"/>
  <c r="AA320" i="3" l="1"/>
  <c r="Z320" i="3"/>
  <c r="AB320" i="3" s="1"/>
  <c r="AE272" i="6"/>
  <c r="N41" i="6" s="1"/>
  <c r="AD272" i="6"/>
  <c r="M41" i="6" s="1"/>
  <c r="AF272" i="6" l="1"/>
  <c r="O41" i="6" s="1"/>
  <c r="AC320" i="3"/>
  <c r="P40" i="6" l="1"/>
  <c r="L41" i="6" s="1"/>
  <c r="AG272" i="6"/>
  <c r="Y321" i="3"/>
  <c r="AA321" i="3" l="1"/>
  <c r="Z321" i="3"/>
  <c r="AB321" i="3" s="1"/>
  <c r="AC273" i="6"/>
  <c r="AE273" i="6" l="1"/>
  <c r="AD273" i="6"/>
  <c r="AC321" i="3"/>
  <c r="AF273" i="6" l="1"/>
  <c r="Y322" i="3"/>
  <c r="AA322" i="3" l="1"/>
  <c r="Z322" i="3"/>
  <c r="AB322" i="3" s="1"/>
  <c r="AG273" i="6"/>
  <c r="AC274" i="6" l="1"/>
  <c r="AC322" i="3"/>
  <c r="AE274" i="6" l="1"/>
  <c r="AD274" i="6" s="1"/>
  <c r="Y323" i="3"/>
  <c r="AA323" i="3" l="1"/>
  <c r="Z323" i="3"/>
  <c r="AB323" i="3" s="1"/>
  <c r="AF274" i="6"/>
  <c r="AG274" i="6" l="1"/>
  <c r="AC323" i="3"/>
  <c r="AC275" i="6" l="1"/>
  <c r="Y324" i="3"/>
  <c r="AA324" i="3" l="1"/>
  <c r="Z324" i="3"/>
  <c r="AB324" i="3" s="1"/>
  <c r="AE275" i="6"/>
  <c r="AD275" i="6"/>
  <c r="AF275" i="6" l="1"/>
  <c r="AC324" i="3"/>
  <c r="AG275" i="6" l="1"/>
  <c r="Y325" i="3"/>
  <c r="AA325" i="3" l="1"/>
  <c r="Z325" i="3"/>
  <c r="AB325" i="3" s="1"/>
  <c r="AC325" i="3" s="1"/>
  <c r="AC276" i="6"/>
  <c r="AE276" i="6" l="1"/>
  <c r="AD276" i="6"/>
  <c r="Y326" i="3"/>
  <c r="AA326" i="3" l="1"/>
  <c r="Z326" i="3"/>
  <c r="AB326" i="3" s="1"/>
  <c r="AC326" i="3" s="1"/>
  <c r="AF276" i="6"/>
  <c r="AG276" i="6" l="1"/>
  <c r="Y327" i="3"/>
  <c r="AA327" i="3" l="1"/>
  <c r="Z327" i="3"/>
  <c r="AB327" i="3" s="1"/>
  <c r="AC327" i="3" s="1"/>
  <c r="AC277" i="6"/>
  <c r="AE277" i="6" l="1"/>
  <c r="AD277" i="6"/>
  <c r="Y328" i="3"/>
  <c r="AA328" i="3" l="1"/>
  <c r="Z328" i="3"/>
  <c r="AB328" i="3" s="1"/>
  <c r="AC328" i="3" s="1"/>
  <c r="AF277" i="6"/>
  <c r="AG277" i="6" l="1"/>
  <c r="Y329" i="3"/>
  <c r="AA329" i="3" l="1"/>
  <c r="Z329" i="3"/>
  <c r="AB329" i="3" s="1"/>
  <c r="AC329" i="3" s="1"/>
  <c r="AC278" i="6"/>
  <c r="AE278" i="6" l="1"/>
  <c r="AD278" i="6"/>
  <c r="AF278" i="6" s="1"/>
  <c r="AG278" i="6" s="1"/>
  <c r="Y330" i="3"/>
  <c r="AA330" i="3" l="1"/>
  <c r="Z330" i="3"/>
  <c r="AB330" i="3" s="1"/>
  <c r="AC330" i="3" s="1"/>
  <c r="AC279" i="6"/>
  <c r="AE279" i="6" l="1"/>
  <c r="AD279" i="6"/>
  <c r="AF279" i="6" s="1"/>
  <c r="AG279" i="6" s="1"/>
  <c r="Y331" i="3"/>
  <c r="AA331" i="3" l="1"/>
  <c r="Z331" i="3"/>
  <c r="K45" i="3" s="1"/>
  <c r="AC280" i="6"/>
  <c r="L45" i="3"/>
  <c r="AB331" i="3" l="1"/>
  <c r="AE280" i="6"/>
  <c r="AD280" i="6"/>
  <c r="AF280" i="6" s="1"/>
  <c r="AG280" i="6" s="1"/>
  <c r="M45" i="3"/>
  <c r="N45" i="3" s="1"/>
  <c r="J46" i="3" s="1"/>
  <c r="AC331" i="3"/>
  <c r="AC281" i="6" l="1"/>
  <c r="Y332" i="3"/>
  <c r="AA332" i="3" l="1"/>
  <c r="Z332" i="3"/>
  <c r="AB332" i="3" s="1"/>
  <c r="AE281" i="6"/>
  <c r="AD281" i="6"/>
  <c r="AF281" i="6" s="1"/>
  <c r="AG281" i="6" s="1"/>
  <c r="AC282" i="6" l="1"/>
  <c r="AC332" i="3"/>
  <c r="AE282" i="6" l="1"/>
  <c r="AD282" i="6"/>
  <c r="AF282" i="6" s="1"/>
  <c r="AG282" i="6" s="1"/>
  <c r="Y333" i="3"/>
  <c r="AA333" i="3" l="1"/>
  <c r="Z333" i="3"/>
  <c r="AB333" i="3" s="1"/>
  <c r="AC283" i="6"/>
  <c r="AE283" i="6" l="1"/>
  <c r="AD283" i="6"/>
  <c r="AF283" i="6" s="1"/>
  <c r="AG283" i="6" s="1"/>
  <c r="AC333" i="3"/>
  <c r="AC284" i="6" l="1"/>
  <c r="Y334" i="3"/>
  <c r="AA334" i="3" l="1"/>
  <c r="Z334" i="3"/>
  <c r="AB334" i="3" s="1"/>
  <c r="AE284" i="6"/>
  <c r="N42" i="6" s="1"/>
  <c r="AD284" i="6"/>
  <c r="M42" i="6" s="1"/>
  <c r="AF284" i="6" l="1"/>
  <c r="O42" i="6" s="1"/>
  <c r="AC334" i="3"/>
  <c r="P41" i="6" l="1"/>
  <c r="L42" i="6" s="1"/>
  <c r="AG284" i="6"/>
  <c r="Y335" i="3"/>
  <c r="AA335" i="3" l="1"/>
  <c r="Z335" i="3"/>
  <c r="AB335" i="3" s="1"/>
  <c r="AC285" i="6"/>
  <c r="AE285" i="6" l="1"/>
  <c r="AD285" i="6"/>
  <c r="AC335" i="3"/>
  <c r="AF285" i="6" l="1"/>
  <c r="Y336" i="3"/>
  <c r="AA336" i="3" l="1"/>
  <c r="Z336" i="3"/>
  <c r="AB336" i="3" s="1"/>
  <c r="AG285" i="6"/>
  <c r="AC286" i="6" l="1"/>
  <c r="AC336" i="3"/>
  <c r="AE286" i="6" l="1"/>
  <c r="AD286" i="6"/>
  <c r="Y337" i="3"/>
  <c r="AA337" i="3" l="1"/>
  <c r="Z337" i="3"/>
  <c r="AB337" i="3" s="1"/>
  <c r="AC337" i="3" s="1"/>
  <c r="AF286" i="6"/>
  <c r="AG286" i="6" l="1"/>
  <c r="Y338" i="3"/>
  <c r="AA338" i="3" l="1"/>
  <c r="Z338" i="3"/>
  <c r="AB338" i="3" s="1"/>
  <c r="AC338" i="3" s="1"/>
  <c r="AC287" i="6"/>
  <c r="AE287" i="6" l="1"/>
  <c r="AD287" i="6"/>
  <c r="Y339" i="3"/>
  <c r="AA339" i="3" l="1"/>
  <c r="Z339" i="3"/>
  <c r="AB339" i="3" s="1"/>
  <c r="AC339" i="3" s="1"/>
  <c r="AF287" i="6"/>
  <c r="AG287" i="6" l="1"/>
  <c r="Y340" i="3"/>
  <c r="AA340" i="3" l="1"/>
  <c r="Z340" i="3"/>
  <c r="AB340" i="3" s="1"/>
  <c r="AC340" i="3" s="1"/>
  <c r="AC288" i="6"/>
  <c r="AE288" i="6" l="1"/>
  <c r="AD288" i="6"/>
  <c r="Y341" i="3"/>
  <c r="AA341" i="3" l="1"/>
  <c r="Z341" i="3"/>
  <c r="AB341" i="3" s="1"/>
  <c r="AC341" i="3" s="1"/>
  <c r="AF288" i="6"/>
  <c r="AG288" i="6" l="1"/>
  <c r="Y342" i="3"/>
  <c r="AA342" i="3" l="1"/>
  <c r="Z342" i="3"/>
  <c r="AB342" i="3" s="1"/>
  <c r="AC342" i="3" s="1"/>
  <c r="AC289" i="6"/>
  <c r="AE289" i="6" l="1"/>
  <c r="AD289" i="6"/>
  <c r="Y343" i="3"/>
  <c r="AA343" i="3" l="1"/>
  <c r="Z343" i="3"/>
  <c r="K46" i="3" s="1"/>
  <c r="AF289" i="6"/>
  <c r="L46" i="3"/>
  <c r="AB343" i="3" l="1"/>
  <c r="AG289" i="6"/>
  <c r="M46" i="3"/>
  <c r="N46" i="3" s="1"/>
  <c r="J47" i="3" s="1"/>
  <c r="AC343" i="3"/>
  <c r="AC290" i="6" l="1"/>
  <c r="Y344" i="3"/>
  <c r="AA344" i="3" l="1"/>
  <c r="Z344" i="3"/>
  <c r="AB344" i="3" s="1"/>
  <c r="AE290" i="6"/>
  <c r="AD290" i="6" s="1"/>
  <c r="AF290" i="6" s="1"/>
  <c r="AG290" i="6" s="1"/>
  <c r="AC291" i="6" l="1"/>
  <c r="AC344" i="3"/>
  <c r="AE291" i="6" l="1"/>
  <c r="AD291" i="6"/>
  <c r="AF291" i="6" s="1"/>
  <c r="AG291" i="6" s="1"/>
  <c r="Y345" i="3"/>
  <c r="AA345" i="3" l="1"/>
  <c r="Z345" i="3"/>
  <c r="AB345" i="3" s="1"/>
  <c r="AC292" i="6"/>
  <c r="AE292" i="6" l="1"/>
  <c r="AD292" i="6"/>
  <c r="AF292" i="6" s="1"/>
  <c r="AG292" i="6" s="1"/>
  <c r="AC345" i="3"/>
  <c r="AC293" i="6" l="1"/>
  <c r="Y346" i="3"/>
  <c r="AA346" i="3" l="1"/>
  <c r="Z346" i="3"/>
  <c r="AB346" i="3" s="1"/>
  <c r="AE293" i="6"/>
  <c r="AD293" i="6" s="1"/>
  <c r="AF293" i="6" s="1"/>
  <c r="AG293" i="6" s="1"/>
  <c r="AC294" i="6" l="1"/>
  <c r="AC346" i="3"/>
  <c r="AE294" i="6" l="1"/>
  <c r="AD294" i="6"/>
  <c r="AF294" i="6" s="1"/>
  <c r="AG294" i="6" s="1"/>
  <c r="Y347" i="3"/>
  <c r="AA347" i="3" l="1"/>
  <c r="Z347" i="3"/>
  <c r="AB347" i="3" s="1"/>
  <c r="AC295" i="6"/>
  <c r="AE295" i="6" l="1"/>
  <c r="AD295" i="6"/>
  <c r="AF295" i="6" s="1"/>
  <c r="AG295" i="6" s="1"/>
  <c r="AC347" i="3"/>
  <c r="AC296" i="6" l="1"/>
  <c r="Y348" i="3"/>
  <c r="AA348" i="3" l="1"/>
  <c r="Z348" i="3"/>
  <c r="AB348" i="3" s="1"/>
  <c r="AE296" i="6"/>
  <c r="N43" i="6" s="1"/>
  <c r="AD296" i="6"/>
  <c r="M43" i="6" s="1"/>
  <c r="AF296" i="6" l="1"/>
  <c r="O43" i="6" s="1"/>
  <c r="AC348" i="3"/>
  <c r="P42" i="6" l="1"/>
  <c r="L43" i="6" s="1"/>
  <c r="AG296" i="6"/>
  <c r="Y349" i="3"/>
  <c r="AA349" i="3" l="1"/>
  <c r="Z349" i="3"/>
  <c r="AB349" i="3" s="1"/>
  <c r="AC349" i="3" s="1"/>
  <c r="AC297" i="6"/>
  <c r="AE297" i="6" l="1"/>
  <c r="AD297" i="6"/>
  <c r="Y350" i="3"/>
  <c r="AA350" i="3" l="1"/>
  <c r="Z350" i="3"/>
  <c r="AB350" i="3" s="1"/>
  <c r="AC350" i="3" s="1"/>
  <c r="AF297" i="6"/>
  <c r="AG297" i="6" l="1"/>
  <c r="Y351" i="3"/>
  <c r="AA351" i="3" l="1"/>
  <c r="Z351" i="3"/>
  <c r="AB351" i="3" s="1"/>
  <c r="AC351" i="3" s="1"/>
  <c r="AC298" i="6"/>
  <c r="AE298" i="6" l="1"/>
  <c r="AD298" i="6"/>
  <c r="Y352" i="3"/>
  <c r="AA352" i="3" l="1"/>
  <c r="Z352" i="3"/>
  <c r="AB352" i="3" s="1"/>
  <c r="AC352" i="3" s="1"/>
  <c r="AF298" i="6"/>
  <c r="AG298" i="6" l="1"/>
  <c r="Y353" i="3"/>
  <c r="AA353" i="3" l="1"/>
  <c r="Z353" i="3"/>
  <c r="AB353" i="3" s="1"/>
  <c r="AC353" i="3" s="1"/>
  <c r="AC299" i="6"/>
  <c r="AE299" i="6" l="1"/>
  <c r="AD299" i="6"/>
  <c r="Y354" i="3"/>
  <c r="AA354" i="3" l="1"/>
  <c r="Z354" i="3"/>
  <c r="AB354" i="3" s="1"/>
  <c r="AC354" i="3" s="1"/>
  <c r="AF299" i="6"/>
  <c r="AG299" i="6" l="1"/>
  <c r="Y355" i="3"/>
  <c r="AA355" i="3" l="1"/>
  <c r="Z355" i="3"/>
  <c r="K47" i="3" s="1"/>
  <c r="AC300" i="6"/>
  <c r="L47" i="3"/>
  <c r="AB355" i="3" l="1"/>
  <c r="M47" i="3" s="1"/>
  <c r="N47" i="3" s="1"/>
  <c r="J48" i="3" s="1"/>
  <c r="AE300" i="6"/>
  <c r="AD300" i="6" s="1"/>
  <c r="AC355" i="3" l="1"/>
  <c r="Y356" i="3" s="1"/>
  <c r="AF300" i="6"/>
  <c r="AA356" i="3" l="1"/>
  <c r="Z356" i="3"/>
  <c r="AB356" i="3" s="1"/>
  <c r="AG300" i="6"/>
  <c r="AC301" i="6" l="1"/>
  <c r="AC356" i="3"/>
  <c r="AE301" i="6" l="1"/>
  <c r="AD301" i="6"/>
  <c r="Y357" i="3"/>
  <c r="AA357" i="3" l="1"/>
  <c r="Z357" i="3"/>
  <c r="AB357" i="3" s="1"/>
  <c r="AF301" i="6"/>
  <c r="AG301" i="6" l="1"/>
  <c r="AC357" i="3"/>
  <c r="AC302" i="6" l="1"/>
  <c r="Y358" i="3"/>
  <c r="AA358" i="3" l="1"/>
  <c r="Z358" i="3"/>
  <c r="AB358" i="3" s="1"/>
  <c r="AE302" i="6"/>
  <c r="AD302" i="6" s="1"/>
  <c r="AF302" i="6" s="1"/>
  <c r="AG302" i="6" s="1"/>
  <c r="AC303" i="6" l="1"/>
  <c r="AC358" i="3"/>
  <c r="AE303" i="6" l="1"/>
  <c r="AD303" i="6" s="1"/>
  <c r="AF303" i="6" s="1"/>
  <c r="AG303" i="6" s="1"/>
  <c r="Y359" i="3"/>
  <c r="AA359" i="3" l="1"/>
  <c r="Z359" i="3" s="1"/>
  <c r="AB359" i="3" s="1"/>
  <c r="AC304" i="6"/>
  <c r="AE304" i="6" l="1"/>
  <c r="AD304" i="6"/>
  <c r="AF304" i="6" s="1"/>
  <c r="AG304" i="6" s="1"/>
  <c r="AC359" i="3"/>
  <c r="AC305" i="6" l="1"/>
  <c r="Y360" i="3"/>
  <c r="AA360" i="3" l="1"/>
  <c r="Z360" i="3" s="1"/>
  <c r="AB360" i="3" s="1"/>
  <c r="AE305" i="6"/>
  <c r="AD305" i="6"/>
  <c r="AF305" i="6" s="1"/>
  <c r="AG305" i="6" s="1"/>
  <c r="AC306" i="6" l="1"/>
  <c r="AC360" i="3"/>
  <c r="AE306" i="6" l="1"/>
  <c r="AD306" i="6"/>
  <c r="AF306" i="6" s="1"/>
  <c r="AG306" i="6" s="1"/>
  <c r="Y361" i="3"/>
  <c r="AA361" i="3" l="1"/>
  <c r="Z361" i="3" s="1"/>
  <c r="AB361" i="3" s="1"/>
  <c r="AC361" i="3" s="1"/>
  <c r="AC307" i="6"/>
  <c r="AE307" i="6" l="1"/>
  <c r="AD307" i="6" s="1"/>
  <c r="AF307" i="6" s="1"/>
  <c r="AG307" i="6" s="1"/>
  <c r="Y362" i="3"/>
  <c r="AA362" i="3" l="1"/>
  <c r="Z362" i="3"/>
  <c r="AB362" i="3" s="1"/>
  <c r="AC362" i="3" s="1"/>
  <c r="AC308" i="6"/>
  <c r="AE308" i="6" l="1"/>
  <c r="N44" i="6" s="1"/>
  <c r="AD308" i="6"/>
  <c r="M44" i="6" s="1"/>
  <c r="Y363" i="3"/>
  <c r="AA363" i="3" l="1"/>
  <c r="Z363" i="3"/>
  <c r="AB363" i="3" s="1"/>
  <c r="AC363" i="3" s="1"/>
  <c r="AF308" i="6"/>
  <c r="O44" i="6" s="1"/>
  <c r="P43" i="6" l="1"/>
  <c r="L44" i="6" s="1"/>
  <c r="AG308" i="6"/>
  <c r="Y364" i="3"/>
  <c r="AA364" i="3" l="1"/>
  <c r="Z364" i="3"/>
  <c r="AB364" i="3" s="1"/>
  <c r="AC364" i="3" s="1"/>
  <c r="AC309" i="6"/>
  <c r="AE309" i="6" l="1"/>
  <c r="AD309" i="6"/>
  <c r="Y365" i="3"/>
  <c r="AA365" i="3" l="1"/>
  <c r="Z365" i="3"/>
  <c r="AB365" i="3" s="1"/>
  <c r="AC365" i="3" s="1"/>
  <c r="AF309" i="6"/>
  <c r="AG309" i="6" l="1"/>
  <c r="Y366" i="3"/>
  <c r="AA366" i="3" l="1"/>
  <c r="Z366" i="3"/>
  <c r="AB366" i="3" s="1"/>
  <c r="AC366" i="3" s="1"/>
  <c r="AC310" i="6"/>
  <c r="AE310" i="6" l="1"/>
  <c r="AD310" i="6"/>
  <c r="Y367" i="3"/>
  <c r="AA367" i="3" l="1"/>
  <c r="Z367" i="3"/>
  <c r="K48" i="3" s="1"/>
  <c r="AF310" i="6"/>
  <c r="L48" i="3"/>
  <c r="AB367" i="3" l="1"/>
  <c r="AG310" i="6"/>
  <c r="M48" i="3"/>
  <c r="N48" i="3" s="1"/>
  <c r="J49" i="3" s="1"/>
  <c r="AC367" i="3"/>
  <c r="AC311" i="6" l="1"/>
  <c r="Y368" i="3"/>
  <c r="AA368" i="3" l="1"/>
  <c r="Z368" i="3"/>
  <c r="AB368" i="3" s="1"/>
  <c r="AE311" i="6"/>
  <c r="AD311" i="6"/>
  <c r="AF311" i="6" l="1"/>
  <c r="AC368" i="3"/>
  <c r="AG311" i="6" l="1"/>
  <c r="Y369" i="3"/>
  <c r="AA369" i="3" l="1"/>
  <c r="Z369" i="3"/>
  <c r="AB369" i="3" s="1"/>
  <c r="AC312" i="6"/>
  <c r="AE312" i="6" l="1"/>
  <c r="AD312" i="6"/>
  <c r="AC369" i="3"/>
  <c r="AF312" i="6" l="1"/>
  <c r="Y370" i="3"/>
  <c r="AA370" i="3" l="1"/>
  <c r="Z370" i="3"/>
  <c r="AB370" i="3" s="1"/>
  <c r="AG312" i="6"/>
  <c r="AC313" i="6" l="1"/>
  <c r="AC370" i="3"/>
  <c r="AE313" i="6" l="1"/>
  <c r="AD313" i="6"/>
  <c r="Y371" i="3"/>
  <c r="AA371" i="3" l="1"/>
  <c r="Z371" i="3"/>
  <c r="AB371" i="3" s="1"/>
  <c r="AF313" i="6"/>
  <c r="AG313" i="6" l="1"/>
  <c r="AC371" i="3"/>
  <c r="AC314" i="6" l="1"/>
  <c r="Y372" i="3"/>
  <c r="AA372" i="3" l="1"/>
  <c r="Z372" i="3"/>
  <c r="AB372" i="3" s="1"/>
  <c r="AE314" i="6"/>
  <c r="AD314" i="6"/>
  <c r="AF314" i="6" s="1"/>
  <c r="AG314" i="6" s="1"/>
  <c r="AC315" i="6" l="1"/>
  <c r="AC372" i="3"/>
  <c r="AE315" i="6" l="1"/>
  <c r="AD315" i="6"/>
  <c r="AF315" i="6" s="1"/>
  <c r="AG315" i="6" s="1"/>
  <c r="Y373" i="3"/>
  <c r="AA373" i="3" l="1"/>
  <c r="Z373" i="3"/>
  <c r="AB373" i="3" s="1"/>
  <c r="AC373" i="3" s="1"/>
  <c r="AC316" i="6"/>
  <c r="AE316" i="6" l="1"/>
  <c r="AD316" i="6"/>
  <c r="AF316" i="6" s="1"/>
  <c r="AG316" i="6" s="1"/>
  <c r="Y374" i="3"/>
  <c r="AA374" i="3" l="1"/>
  <c r="Z374" i="3"/>
  <c r="AB374" i="3" s="1"/>
  <c r="AC374" i="3" s="1"/>
  <c r="AC317" i="6"/>
  <c r="AE317" i="6" l="1"/>
  <c r="AD317" i="6"/>
  <c r="AF317" i="6" s="1"/>
  <c r="AG317" i="6" s="1"/>
  <c r="Y375" i="3"/>
  <c r="AA375" i="3" l="1"/>
  <c r="Z375" i="3"/>
  <c r="AB375" i="3" s="1"/>
  <c r="AC375" i="3" s="1"/>
  <c r="AC318" i="6"/>
  <c r="AE318" i="6" l="1"/>
  <c r="AD318" i="6"/>
  <c r="AF318" i="6" s="1"/>
  <c r="AG318" i="6" s="1"/>
  <c r="Y376" i="3"/>
  <c r="AA376" i="3" l="1"/>
  <c r="Z376" i="3"/>
  <c r="AB376" i="3" s="1"/>
  <c r="AC376" i="3" s="1"/>
  <c r="AC319" i="6"/>
  <c r="AE319" i="6" l="1"/>
  <c r="AD319" i="6"/>
  <c r="AF319" i="6" s="1"/>
  <c r="AG319" i="6" s="1"/>
  <c r="Y377" i="3"/>
  <c r="AA377" i="3" l="1"/>
  <c r="Z377" i="3" s="1"/>
  <c r="AB377" i="3" s="1"/>
  <c r="AC377" i="3" s="1"/>
  <c r="AC320" i="6"/>
  <c r="AE320" i="6" l="1"/>
  <c r="N45" i="6" s="1"/>
  <c r="AD320" i="6"/>
  <c r="M45" i="6" s="1"/>
  <c r="Y378" i="3"/>
  <c r="AA378" i="3" l="1"/>
  <c r="Z378" i="3"/>
  <c r="AB378" i="3" s="1"/>
  <c r="AC378" i="3" s="1"/>
  <c r="AF320" i="6"/>
  <c r="O45" i="6" s="1"/>
  <c r="P44" i="6" l="1"/>
  <c r="L45" i="6" s="1"/>
  <c r="AG320" i="6"/>
  <c r="Y379" i="3"/>
  <c r="AA379" i="3" l="1"/>
  <c r="Z379" i="3" s="1"/>
  <c r="K49" i="3" s="1"/>
  <c r="AC321" i="6"/>
  <c r="L49" i="3"/>
  <c r="AB379" i="3" l="1"/>
  <c r="AC379" i="3" s="1"/>
  <c r="AE321" i="6"/>
  <c r="AD321" i="6"/>
  <c r="M49" i="3" l="1"/>
  <c r="N49" i="3" s="1"/>
  <c r="AF321" i="6"/>
  <c r="Z380" i="3"/>
  <c r="AC17" i="3" a="1"/>
  <c r="AC17" i="3" s="1"/>
  <c r="K15" i="3" s="1"/>
  <c r="K13" i="3"/>
  <c r="AB380" i="3"/>
  <c r="AA380" i="3"/>
  <c r="AG321" i="6" l="1"/>
  <c r="K14" i="3"/>
  <c r="F5" i="2"/>
  <c r="F11" i="2" s="1"/>
  <c r="K18" i="2" s="1"/>
  <c r="F8" i="2" l="1"/>
  <c r="K34" i="2"/>
  <c r="K42" i="2"/>
  <c r="K50" i="2"/>
  <c r="K58" i="2"/>
  <c r="K66" i="2"/>
  <c r="K74" i="2"/>
  <c r="K82" i="2"/>
  <c r="K90" i="2"/>
  <c r="K98" i="2"/>
  <c r="K106" i="2"/>
  <c r="K114" i="2"/>
  <c r="K130" i="2"/>
  <c r="K138" i="2"/>
  <c r="K154" i="2"/>
  <c r="K162" i="2"/>
  <c r="K178" i="2"/>
  <c r="K202" i="2"/>
  <c r="K218" i="2"/>
  <c r="K234" i="2"/>
  <c r="K250" i="2"/>
  <c r="K266" i="2"/>
  <c r="K282" i="2"/>
  <c r="K298" i="2"/>
  <c r="K314" i="2"/>
  <c r="K330" i="2"/>
  <c r="K346" i="2"/>
  <c r="K362" i="2"/>
  <c r="K123" i="2"/>
  <c r="K187" i="2"/>
  <c r="K219" i="2"/>
  <c r="K243" i="2"/>
  <c r="K267" i="2"/>
  <c r="K315" i="2"/>
  <c r="K363" i="2"/>
  <c r="K19" i="2"/>
  <c r="K27" i="2"/>
  <c r="K35" i="2"/>
  <c r="K43" i="2"/>
  <c r="K51" i="2"/>
  <c r="K59" i="2"/>
  <c r="K67" i="2"/>
  <c r="K75" i="2"/>
  <c r="K83" i="2"/>
  <c r="K91" i="2"/>
  <c r="K99" i="2"/>
  <c r="K107" i="2"/>
  <c r="K131" i="2"/>
  <c r="K139" i="2"/>
  <c r="K147" i="2"/>
  <c r="K155" i="2"/>
  <c r="K171" i="2"/>
  <c r="K203" i="2"/>
  <c r="K235" i="2"/>
  <c r="K283" i="2"/>
  <c r="K331" i="2"/>
  <c r="K371" i="2"/>
  <c r="K20" i="2"/>
  <c r="K28" i="2"/>
  <c r="K36" i="2"/>
  <c r="K44" i="2"/>
  <c r="K52" i="2"/>
  <c r="K60" i="2"/>
  <c r="K68" i="2"/>
  <c r="K76" i="2"/>
  <c r="K84" i="2"/>
  <c r="K92" i="2"/>
  <c r="K100" i="2"/>
  <c r="K108" i="2"/>
  <c r="K116" i="2"/>
  <c r="K124" i="2"/>
  <c r="K132" i="2"/>
  <c r="K140" i="2"/>
  <c r="K148" i="2"/>
  <c r="K156" i="2"/>
  <c r="K164" i="2"/>
  <c r="K172" i="2"/>
  <c r="K180" i="2"/>
  <c r="K188" i="2"/>
  <c r="K196" i="2"/>
  <c r="K204" i="2"/>
  <c r="K212" i="2"/>
  <c r="K220" i="2"/>
  <c r="K228" i="2"/>
  <c r="K236" i="2"/>
  <c r="K244" i="2"/>
  <c r="K252" i="2"/>
  <c r="K260" i="2"/>
  <c r="K268" i="2"/>
  <c r="K276" i="2"/>
  <c r="K284" i="2"/>
  <c r="K292" i="2"/>
  <c r="K300" i="2"/>
  <c r="K308" i="2"/>
  <c r="K316" i="2"/>
  <c r="K324" i="2"/>
  <c r="K332" i="2"/>
  <c r="K340" i="2"/>
  <c r="K348" i="2"/>
  <c r="K356" i="2"/>
  <c r="K364" i="2"/>
  <c r="K372" i="2"/>
  <c r="K63" i="2"/>
  <c r="K223" i="2"/>
  <c r="K287" i="2"/>
  <c r="K327" i="2"/>
  <c r="K359" i="2"/>
  <c r="K72" i="2"/>
  <c r="K144" i="2"/>
  <c r="K168" i="2"/>
  <c r="K216" i="2"/>
  <c r="K248" i="2"/>
  <c r="K288" i="2"/>
  <c r="K352" i="2"/>
  <c r="K259" i="2"/>
  <c r="K339" i="2"/>
  <c r="K21" i="2"/>
  <c r="K29" i="2"/>
  <c r="K37" i="2"/>
  <c r="K45" i="2"/>
  <c r="K53" i="2"/>
  <c r="K61" i="2"/>
  <c r="K69" i="2"/>
  <c r="K77" i="2"/>
  <c r="K85" i="2"/>
  <c r="K93" i="2"/>
  <c r="K101" i="2"/>
  <c r="K109" i="2"/>
  <c r="K117" i="2"/>
  <c r="K125" i="2"/>
  <c r="K133" i="2"/>
  <c r="K141" i="2"/>
  <c r="K149" i="2"/>
  <c r="K157" i="2"/>
  <c r="K165" i="2"/>
  <c r="K173" i="2"/>
  <c r="K181" i="2"/>
  <c r="K189" i="2"/>
  <c r="K197" i="2"/>
  <c r="K205" i="2"/>
  <c r="K213" i="2"/>
  <c r="K221" i="2"/>
  <c r="K229" i="2"/>
  <c r="K237" i="2"/>
  <c r="K245" i="2"/>
  <c r="K253" i="2"/>
  <c r="K261" i="2"/>
  <c r="K269" i="2"/>
  <c r="K277" i="2"/>
  <c r="K285" i="2"/>
  <c r="K293" i="2"/>
  <c r="K301" i="2"/>
  <c r="K309" i="2"/>
  <c r="K317" i="2"/>
  <c r="K325" i="2"/>
  <c r="K333" i="2"/>
  <c r="K341" i="2"/>
  <c r="K349" i="2"/>
  <c r="K357" i="2"/>
  <c r="K365" i="2"/>
  <c r="K373" i="2"/>
  <c r="K55" i="2"/>
  <c r="K215" i="2"/>
  <c r="K271" i="2"/>
  <c r="K311" i="2"/>
  <c r="K351" i="2"/>
  <c r="K64" i="2"/>
  <c r="K152" i="2"/>
  <c r="K176" i="2"/>
  <c r="K208" i="2"/>
  <c r="K240" i="2"/>
  <c r="K280" i="2"/>
  <c r="K336" i="2"/>
  <c r="K275" i="2"/>
  <c r="K347" i="2"/>
  <c r="K22" i="2"/>
  <c r="K30" i="2"/>
  <c r="K38" i="2"/>
  <c r="K46" i="2"/>
  <c r="K54" i="2"/>
  <c r="K62" i="2"/>
  <c r="K70" i="2"/>
  <c r="K78" i="2"/>
  <c r="K86" i="2"/>
  <c r="K94" i="2"/>
  <c r="K102" i="2"/>
  <c r="K110" i="2"/>
  <c r="K118" i="2"/>
  <c r="K126" i="2"/>
  <c r="K134" i="2"/>
  <c r="K142" i="2"/>
  <c r="K150" i="2"/>
  <c r="K158" i="2"/>
  <c r="K166" i="2"/>
  <c r="K174" i="2"/>
  <c r="K182" i="2"/>
  <c r="K190" i="2"/>
  <c r="K198" i="2"/>
  <c r="K206" i="2"/>
  <c r="K214" i="2"/>
  <c r="K222" i="2"/>
  <c r="K230" i="2"/>
  <c r="K238" i="2"/>
  <c r="K246" i="2"/>
  <c r="K254" i="2"/>
  <c r="K262" i="2"/>
  <c r="K270" i="2"/>
  <c r="K278" i="2"/>
  <c r="K286" i="2"/>
  <c r="K294" i="2"/>
  <c r="K302" i="2"/>
  <c r="K310" i="2"/>
  <c r="K318" i="2"/>
  <c r="K326" i="2"/>
  <c r="K334" i="2"/>
  <c r="K342" i="2"/>
  <c r="K350" i="2"/>
  <c r="K358" i="2"/>
  <c r="K366" i="2"/>
  <c r="K374" i="2"/>
  <c r="K23" i="2"/>
  <c r="K39" i="2"/>
  <c r="K47" i="2"/>
  <c r="K71" i="2"/>
  <c r="K79" i="2"/>
  <c r="K87" i="2"/>
  <c r="K95" i="2"/>
  <c r="K111" i="2"/>
  <c r="K119" i="2"/>
  <c r="K135" i="2"/>
  <c r="K151" i="2"/>
  <c r="K167" i="2"/>
  <c r="K183" i="2"/>
  <c r="K199" i="2"/>
  <c r="K231" i="2"/>
  <c r="K247" i="2"/>
  <c r="K263" i="2"/>
  <c r="K279" i="2"/>
  <c r="K303" i="2"/>
  <c r="K319" i="2"/>
  <c r="K343" i="2"/>
  <c r="K375" i="2"/>
  <c r="K56" i="2"/>
  <c r="K184" i="2"/>
  <c r="K256" i="2"/>
  <c r="K296" i="2"/>
  <c r="K328" i="2"/>
  <c r="K368" i="2"/>
  <c r="K291" i="2"/>
  <c r="K31" i="2"/>
  <c r="K103" i="2"/>
  <c r="K127" i="2"/>
  <c r="K143" i="2"/>
  <c r="K159" i="2"/>
  <c r="K175" i="2"/>
  <c r="K191" i="2"/>
  <c r="K207" i="2"/>
  <c r="K239" i="2"/>
  <c r="K255" i="2"/>
  <c r="K295" i="2"/>
  <c r="K335" i="2"/>
  <c r="K367" i="2"/>
  <c r="K80" i="2"/>
  <c r="K192" i="2"/>
  <c r="K232" i="2"/>
  <c r="K272" i="2"/>
  <c r="K304" i="2"/>
  <c r="K320" i="2"/>
  <c r="K344" i="2"/>
  <c r="K376" i="2"/>
  <c r="K299" i="2"/>
  <c r="K24" i="2"/>
  <c r="K32" i="2"/>
  <c r="K40" i="2"/>
  <c r="K48" i="2"/>
  <c r="K88" i="2"/>
  <c r="K96" i="2"/>
  <c r="K104" i="2"/>
  <c r="K112" i="2"/>
  <c r="K120" i="2"/>
  <c r="K128" i="2"/>
  <c r="K136" i="2"/>
  <c r="K160" i="2"/>
  <c r="K200" i="2"/>
  <c r="K224" i="2"/>
  <c r="K264" i="2"/>
  <c r="K312" i="2"/>
  <c r="K360" i="2"/>
  <c r="K323" i="2"/>
  <c r="K25" i="2"/>
  <c r="K33" i="2"/>
  <c r="K41" i="2"/>
  <c r="K49" i="2"/>
  <c r="K57" i="2"/>
  <c r="K65" i="2"/>
  <c r="K73" i="2"/>
  <c r="K81" i="2"/>
  <c r="K89" i="2"/>
  <c r="K97" i="2"/>
  <c r="K105" i="2"/>
  <c r="K113" i="2"/>
  <c r="K121" i="2"/>
  <c r="K129" i="2"/>
  <c r="K137" i="2"/>
  <c r="K145" i="2"/>
  <c r="K153" i="2"/>
  <c r="K161" i="2"/>
  <c r="K169" i="2"/>
  <c r="K177" i="2"/>
  <c r="K185" i="2"/>
  <c r="K193" i="2"/>
  <c r="K201" i="2"/>
  <c r="K209" i="2"/>
  <c r="K217" i="2"/>
  <c r="K225" i="2"/>
  <c r="K233" i="2"/>
  <c r="K241" i="2"/>
  <c r="K249" i="2"/>
  <c r="K257" i="2"/>
  <c r="K265" i="2"/>
  <c r="K273" i="2"/>
  <c r="K281" i="2"/>
  <c r="K289" i="2"/>
  <c r="K297" i="2"/>
  <c r="K305" i="2"/>
  <c r="K313" i="2"/>
  <c r="K321" i="2"/>
  <c r="K329" i="2"/>
  <c r="K337" i="2"/>
  <c r="K345" i="2"/>
  <c r="K353" i="2"/>
  <c r="K361" i="2"/>
  <c r="K369" i="2"/>
  <c r="K377" i="2"/>
  <c r="K26" i="2"/>
  <c r="K122" i="2"/>
  <c r="K146" i="2"/>
  <c r="K170" i="2"/>
  <c r="K186" i="2"/>
  <c r="K194" i="2"/>
  <c r="K210" i="2"/>
  <c r="K226" i="2"/>
  <c r="K242" i="2"/>
  <c r="K258" i="2"/>
  <c r="K274" i="2"/>
  <c r="K290" i="2"/>
  <c r="K306" i="2"/>
  <c r="K322" i="2"/>
  <c r="K338" i="2"/>
  <c r="K354" i="2"/>
  <c r="K370" i="2"/>
  <c r="K115" i="2"/>
  <c r="K163" i="2"/>
  <c r="K179" i="2"/>
  <c r="K195" i="2"/>
  <c r="K211" i="2"/>
  <c r="K227" i="2"/>
  <c r="K251" i="2"/>
  <c r="K307" i="2"/>
  <c r="K355" i="2"/>
  <c r="AC322" i="6"/>
  <c r="L4" i="5"/>
  <c r="L11" i="5"/>
  <c r="X39" i="5"/>
  <c r="J39" i="5"/>
  <c r="AC399" i="5"/>
  <c r="AB399" i="5"/>
  <c r="AC398" i="5"/>
  <c r="AC397" i="5"/>
  <c r="AC396" i="5"/>
  <c r="AC395" i="5"/>
  <c r="AC394" i="5"/>
  <c r="AC393" i="5"/>
  <c r="AC392" i="5"/>
  <c r="AC391" i="5"/>
  <c r="AC390" i="5"/>
  <c r="AC389" i="5"/>
  <c r="AC388" i="5"/>
  <c r="AC387" i="5"/>
  <c r="AC386" i="5"/>
  <c r="AC385" i="5"/>
  <c r="AC384" i="5"/>
  <c r="AC383" i="5"/>
  <c r="AC382" i="5"/>
  <c r="AC381" i="5"/>
  <c r="AC380" i="5"/>
  <c r="AC379" i="5"/>
  <c r="AC378" i="5"/>
  <c r="AC377" i="5"/>
  <c r="AC376" i="5"/>
  <c r="AC375" i="5"/>
  <c r="AC374" i="5"/>
  <c r="AC373" i="5"/>
  <c r="AC372" i="5"/>
  <c r="AC371" i="5"/>
  <c r="AC370" i="5"/>
  <c r="AC369" i="5"/>
  <c r="AC368" i="5"/>
  <c r="AC367" i="5"/>
  <c r="AC366" i="5"/>
  <c r="AC365" i="5"/>
  <c r="AC364" i="5"/>
  <c r="AC363" i="5"/>
  <c r="AC362" i="5"/>
  <c r="AC361" i="5"/>
  <c r="AC360" i="5"/>
  <c r="AC359" i="5"/>
  <c r="AC358" i="5"/>
  <c r="AC357" i="5"/>
  <c r="AC356" i="5"/>
  <c r="AC355" i="5"/>
  <c r="AC354" i="5"/>
  <c r="AC353" i="5"/>
  <c r="AC352" i="5"/>
  <c r="AC351" i="5"/>
  <c r="AC350" i="5"/>
  <c r="AC349" i="5"/>
  <c r="AC348" i="5"/>
  <c r="AC347" i="5"/>
  <c r="AC346" i="5"/>
  <c r="AC345" i="5"/>
  <c r="AC344" i="5"/>
  <c r="AC343" i="5"/>
  <c r="AC342" i="5"/>
  <c r="AC341" i="5"/>
  <c r="AC340" i="5"/>
  <c r="AC339" i="5"/>
  <c r="AC338" i="5"/>
  <c r="AC337" i="5"/>
  <c r="AC336" i="5"/>
  <c r="AC335" i="5"/>
  <c r="AC334" i="5"/>
  <c r="AC333" i="5"/>
  <c r="AC332" i="5"/>
  <c r="AC331" i="5"/>
  <c r="AC330" i="5"/>
  <c r="AC329" i="5"/>
  <c r="AC328" i="5"/>
  <c r="AC327" i="5"/>
  <c r="AC326" i="5"/>
  <c r="AC325" i="5"/>
  <c r="AC324" i="5"/>
  <c r="AC323" i="5"/>
  <c r="AC322" i="5"/>
  <c r="AC321" i="5"/>
  <c r="AC320" i="5"/>
  <c r="AC319" i="5"/>
  <c r="AC318" i="5"/>
  <c r="AC317" i="5"/>
  <c r="AC316" i="5"/>
  <c r="AC315" i="5"/>
  <c r="AC314" i="5"/>
  <c r="AC313" i="5"/>
  <c r="AC312" i="5"/>
  <c r="AC311" i="5"/>
  <c r="AC310" i="5"/>
  <c r="AC309" i="5"/>
  <c r="AC308" i="5"/>
  <c r="AC307" i="5"/>
  <c r="AC306" i="5"/>
  <c r="AC305" i="5"/>
  <c r="AC304" i="5"/>
  <c r="AC303" i="5"/>
  <c r="AC302" i="5"/>
  <c r="AC301" i="5"/>
  <c r="AC300" i="5"/>
  <c r="AC299" i="5"/>
  <c r="AC298" i="5"/>
  <c r="AC297" i="5"/>
  <c r="AC296" i="5"/>
  <c r="AC295" i="5"/>
  <c r="AC294" i="5"/>
  <c r="AC293" i="5"/>
  <c r="AC292" i="5"/>
  <c r="AC291" i="5"/>
  <c r="AC290" i="5"/>
  <c r="AC289" i="5"/>
  <c r="AC288" i="5"/>
  <c r="AC287" i="5"/>
  <c r="AC286" i="5"/>
  <c r="AC285" i="5"/>
  <c r="AC284" i="5"/>
  <c r="AC283" i="5"/>
  <c r="AC282" i="5"/>
  <c r="AC281" i="5"/>
  <c r="AC280" i="5"/>
  <c r="AC279"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R39" i="5"/>
  <c r="C39" i="5"/>
  <c r="T39" i="5" l="1"/>
  <c r="S39" i="5"/>
  <c r="U39" i="5" s="1"/>
  <c r="Z39" i="5"/>
  <c r="Y39" i="5"/>
  <c r="AA39" i="5" s="1"/>
  <c r="AE322" i="6"/>
  <c r="AD322" i="6"/>
  <c r="AF322" i="6" l="1"/>
  <c r="V39" i="5"/>
  <c r="AB39" i="5"/>
  <c r="AG322" i="6" l="1"/>
  <c r="R40" i="5"/>
  <c r="X40" i="5"/>
  <c r="Y40" i="5" s="1"/>
  <c r="T40" i="5" l="1"/>
  <c r="S40" i="5"/>
  <c r="AC323" i="6"/>
  <c r="Z40" i="5"/>
  <c r="AE323" i="6" l="1"/>
  <c r="AD323" i="6"/>
  <c r="U40" i="5"/>
  <c r="AA40" i="5"/>
  <c r="AF323" i="6" l="1"/>
  <c r="V40" i="5"/>
  <c r="AB40" i="5"/>
  <c r="AG323" i="6" l="1"/>
  <c r="X41" i="5"/>
  <c r="Y41" i="5" s="1"/>
  <c r="R41" i="5"/>
  <c r="T41" i="5" l="1"/>
  <c r="S41" i="5"/>
  <c r="AC324" i="6"/>
  <c r="Z41" i="5"/>
  <c r="AE324" i="6" l="1"/>
  <c r="AD324" i="6"/>
  <c r="AA41" i="5"/>
  <c r="U41" i="5"/>
  <c r="AF324" i="6" l="1"/>
  <c r="V41" i="5"/>
  <c r="AB41" i="5"/>
  <c r="AG324" i="6" l="1"/>
  <c r="X42" i="5"/>
  <c r="Y42" i="5" s="1"/>
  <c r="R42" i="5"/>
  <c r="T42" i="5" l="1"/>
  <c r="S42" i="5"/>
  <c r="AC325" i="6"/>
  <c r="Z42" i="5"/>
  <c r="AE325" i="6" l="1"/>
  <c r="AD325" i="6"/>
  <c r="U42" i="5"/>
  <c r="AA42" i="5"/>
  <c r="AF325" i="6" l="1"/>
  <c r="V42" i="5"/>
  <c r="AB42" i="5"/>
  <c r="AG325" i="6" l="1"/>
  <c r="X43" i="5"/>
  <c r="Y43" i="5" s="1"/>
  <c r="R43" i="5"/>
  <c r="T43" i="5" l="1"/>
  <c r="S43" i="5"/>
  <c r="AC326" i="6"/>
  <c r="Z43" i="5"/>
  <c r="AA43" i="5" s="1"/>
  <c r="AB43" i="5" s="1"/>
  <c r="AE326" i="6" l="1"/>
  <c r="AD326" i="6"/>
  <c r="AF326" i="6" s="1"/>
  <c r="AG326" i="6" s="1"/>
  <c r="X44" i="5"/>
  <c r="Y44" i="5" s="1"/>
  <c r="U43" i="5"/>
  <c r="J18" i="2"/>
  <c r="C18" i="2"/>
  <c r="D18" i="2"/>
  <c r="AC327" i="6" l="1"/>
  <c r="V43" i="5"/>
  <c r="Z44" i="5"/>
  <c r="AA44" i="5" s="1"/>
  <c r="AB44" i="5" s="1"/>
  <c r="L18" i="2"/>
  <c r="D19" i="2"/>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AE327" i="6" l="1"/>
  <c r="AD327" i="6"/>
  <c r="X45" i="5"/>
  <c r="Y45" i="5" s="1"/>
  <c r="R44" i="5"/>
  <c r="M18" i="2"/>
  <c r="N18" i="2" s="1"/>
  <c r="J19" i="2" s="1"/>
  <c r="AF327" i="6" l="1"/>
  <c r="AG327" i="6" s="1"/>
  <c r="T44" i="5"/>
  <c r="S44" i="5"/>
  <c r="U44" i="5" s="1"/>
  <c r="V44" i="5" s="1"/>
  <c r="AC328" i="6"/>
  <c r="Z45" i="5"/>
  <c r="AA45" i="5" s="1"/>
  <c r="AB45" i="5" s="1"/>
  <c r="L19" i="2"/>
  <c r="AE328" i="6" l="1"/>
  <c r="AD328" i="6"/>
  <c r="X46" i="5"/>
  <c r="Y46" i="5" s="1"/>
  <c r="R45" i="5"/>
  <c r="M19" i="2"/>
  <c r="N19" i="2" s="1"/>
  <c r="J20" i="2" s="1"/>
  <c r="AF328" i="6" l="1"/>
  <c r="AG328" i="6" s="1"/>
  <c r="T45" i="5"/>
  <c r="S45" i="5"/>
  <c r="U45" i="5" s="1"/>
  <c r="V45" i="5" s="1"/>
  <c r="AC329" i="6"/>
  <c r="Z46" i="5"/>
  <c r="AA46" i="5" s="1"/>
  <c r="AB46" i="5" s="1"/>
  <c r="L20" i="2"/>
  <c r="AE329" i="6" l="1"/>
  <c r="AD329" i="6"/>
  <c r="AF329" i="6" s="1"/>
  <c r="AG329" i="6" s="1"/>
  <c r="R46" i="5"/>
  <c r="X47" i="5"/>
  <c r="Y47" i="5" s="1"/>
  <c r="M20" i="2"/>
  <c r="N20" i="2" s="1"/>
  <c r="J21" i="2" s="1"/>
  <c r="T46" i="5" l="1"/>
  <c r="S46" i="5"/>
  <c r="AC330" i="6"/>
  <c r="Z47" i="5"/>
  <c r="AA47" i="5" s="1"/>
  <c r="AB47" i="5" s="1"/>
  <c r="L21" i="2"/>
  <c r="U46" i="5" l="1"/>
  <c r="V46" i="5" s="1"/>
  <c r="AE330" i="6"/>
  <c r="AD330" i="6"/>
  <c r="AF330" i="6" s="1"/>
  <c r="AG330" i="6" s="1"/>
  <c r="X48" i="5"/>
  <c r="Y48" i="5" s="1"/>
  <c r="R47" i="5"/>
  <c r="M21" i="2"/>
  <c r="N21" i="2" s="1"/>
  <c r="J22" i="2" s="1"/>
  <c r="T47" i="5" l="1"/>
  <c r="S47" i="5"/>
  <c r="U47" i="5" s="1"/>
  <c r="V47" i="5" s="1"/>
  <c r="AC331" i="6"/>
  <c r="Z48" i="5"/>
  <c r="AA48" i="5" s="1"/>
  <c r="AB48" i="5" s="1"/>
  <c r="L22" i="2"/>
  <c r="AE331" i="6" l="1"/>
  <c r="AD331" i="6"/>
  <c r="AF331" i="6" s="1"/>
  <c r="AG331" i="6" s="1"/>
  <c r="X49" i="5"/>
  <c r="Y49" i="5" s="1"/>
  <c r="R48" i="5"/>
  <c r="M22" i="2"/>
  <c r="N22" i="2" s="1"/>
  <c r="J23" i="2" s="1"/>
  <c r="T48" i="5" l="1"/>
  <c r="S48" i="5"/>
  <c r="U48" i="5" s="1"/>
  <c r="V48" i="5" s="1"/>
  <c r="AC332" i="6"/>
  <c r="Z49" i="5"/>
  <c r="AA49" i="5" s="1"/>
  <c r="AB49" i="5" s="1"/>
  <c r="L23" i="2"/>
  <c r="M23" i="2" s="1"/>
  <c r="N23" i="2" s="1"/>
  <c r="J24" i="2" s="1"/>
  <c r="AE332" i="6" l="1"/>
  <c r="N46" i="6" s="1"/>
  <c r="AD332" i="6"/>
  <c r="M46" i="6" s="1"/>
  <c r="R49" i="5"/>
  <c r="X50" i="5"/>
  <c r="L24" i="2"/>
  <c r="M24" i="2" s="1"/>
  <c r="N24" i="2" s="1"/>
  <c r="J25" i="2" s="1"/>
  <c r="Y50" i="5" l="1"/>
  <c r="K39" i="5" s="1"/>
  <c r="T49" i="5"/>
  <c r="S49" i="5"/>
  <c r="U49" i="5" s="1"/>
  <c r="V49" i="5" s="1"/>
  <c r="AF332" i="6"/>
  <c r="O46" i="6" s="1"/>
  <c r="Z50" i="5"/>
  <c r="L39" i="5" s="1"/>
  <c r="L25" i="2"/>
  <c r="P45" i="6" l="1"/>
  <c r="L46" i="6" s="1"/>
  <c r="AG332" i="6"/>
  <c r="R50" i="5"/>
  <c r="AA50" i="5"/>
  <c r="M39" i="5" s="1"/>
  <c r="T50" i="5" l="1"/>
  <c r="S50" i="5"/>
  <c r="D39" i="5" s="1"/>
  <c r="AC333" i="6"/>
  <c r="AB50" i="5"/>
  <c r="E39" i="5"/>
  <c r="AE333" i="6" l="1"/>
  <c r="AD333" i="6"/>
  <c r="U50" i="5"/>
  <c r="F39" i="5" s="1"/>
  <c r="X51" i="5"/>
  <c r="Y51" i="5" s="1"/>
  <c r="AF333" i="6" l="1"/>
  <c r="Z51" i="5"/>
  <c r="V50" i="5"/>
  <c r="AG333" i="6" l="1"/>
  <c r="R51" i="5"/>
  <c r="AA51" i="5"/>
  <c r="T51" i="5" l="1"/>
  <c r="S51" i="5"/>
  <c r="AC334" i="6"/>
  <c r="AB51" i="5"/>
  <c r="AE334" i="6" l="1"/>
  <c r="AD334" i="6" s="1"/>
  <c r="X52" i="5"/>
  <c r="Y52" i="5" s="1"/>
  <c r="U51" i="5"/>
  <c r="AF334" i="6" l="1"/>
  <c r="V51" i="5"/>
  <c r="Z52" i="5"/>
  <c r="AG334" i="6" l="1"/>
  <c r="AA52" i="5"/>
  <c r="R52" i="5"/>
  <c r="T52" i="5" l="1"/>
  <c r="S52" i="5"/>
  <c r="AC335" i="6"/>
  <c r="AB52" i="5"/>
  <c r="AE335" i="6" l="1"/>
  <c r="AD335" i="6" s="1"/>
  <c r="X53" i="5"/>
  <c r="Y53" i="5" s="1"/>
  <c r="U52" i="5"/>
  <c r="AF335" i="6" l="1"/>
  <c r="V52" i="5"/>
  <c r="Z53" i="5"/>
  <c r="AG335" i="6" l="1"/>
  <c r="R53" i="5"/>
  <c r="AA53" i="5"/>
  <c r="T53" i="5" l="1"/>
  <c r="S53" i="5"/>
  <c r="AC336" i="6"/>
  <c r="AB53" i="5"/>
  <c r="AE336" i="6" l="1"/>
  <c r="AD336" i="6" s="1"/>
  <c r="U53" i="5"/>
  <c r="X54" i="5"/>
  <c r="Y54" i="5" s="1"/>
  <c r="AF336" i="6" l="1"/>
  <c r="Z54" i="5"/>
  <c r="V53" i="5"/>
  <c r="AG336" i="6" l="1"/>
  <c r="R54" i="5"/>
  <c r="AA54" i="5"/>
  <c r="T54" i="5" l="1"/>
  <c r="S54" i="5"/>
  <c r="AC337" i="6"/>
  <c r="AB54" i="5"/>
  <c r="AE337" i="6" l="1"/>
  <c r="AD337" i="6"/>
  <c r="U54" i="5"/>
  <c r="X55" i="5"/>
  <c r="Y55" i="5" s="1"/>
  <c r="AF337" i="6" l="1"/>
  <c r="Z55" i="5"/>
  <c r="V54" i="5"/>
  <c r="AG337" i="6" l="1"/>
  <c r="R55" i="5"/>
  <c r="AA55" i="5"/>
  <c r="T55" i="5" l="1"/>
  <c r="S55" i="5"/>
  <c r="AC338" i="6"/>
  <c r="AB55" i="5"/>
  <c r="AE338" i="6" l="1"/>
  <c r="AD338" i="6"/>
  <c r="AF338" i="6" s="1"/>
  <c r="AG338" i="6" s="1"/>
  <c r="U55" i="5"/>
  <c r="X56" i="5"/>
  <c r="Y56" i="5" s="1"/>
  <c r="AC339" i="6" l="1"/>
  <c r="Z56" i="5"/>
  <c r="AA56" i="5" s="1"/>
  <c r="AB56" i="5" s="1"/>
  <c r="V55" i="5"/>
  <c r="AE339" i="6" l="1"/>
  <c r="AD339" i="6"/>
  <c r="X57" i="5"/>
  <c r="Y57" i="5" s="1"/>
  <c r="R56" i="5"/>
  <c r="AF339" i="6" l="1"/>
  <c r="AG339" i="6" s="1"/>
  <c r="AC340" i="6" s="1"/>
  <c r="T56" i="5"/>
  <c r="S56" i="5"/>
  <c r="U56" i="5" s="1"/>
  <c r="V56" i="5" s="1"/>
  <c r="Z57" i="5"/>
  <c r="AA57" i="5" s="1"/>
  <c r="AB57" i="5" s="1"/>
  <c r="AE340" i="6" l="1"/>
  <c r="AD340" i="6"/>
  <c r="AF340" i="6" s="1"/>
  <c r="AG340" i="6" s="1"/>
  <c r="X58" i="5"/>
  <c r="Y58" i="5" s="1"/>
  <c r="R57" i="5"/>
  <c r="T57" i="5" l="1"/>
  <c r="S57" i="5"/>
  <c r="U57" i="5" s="1"/>
  <c r="V57" i="5" s="1"/>
  <c r="AC341" i="6"/>
  <c r="Z58" i="5"/>
  <c r="AA58" i="5" s="1"/>
  <c r="AB58" i="5" s="1"/>
  <c r="AE341" i="6" l="1"/>
  <c r="AD341" i="6"/>
  <c r="AF341" i="6" s="1"/>
  <c r="AG341" i="6" s="1"/>
  <c r="X59" i="5"/>
  <c r="Y59" i="5" s="1"/>
  <c r="R58" i="5"/>
  <c r="T58" i="5" l="1"/>
  <c r="S58" i="5"/>
  <c r="U58" i="5" s="1"/>
  <c r="V58" i="5" s="1"/>
  <c r="AC342" i="6"/>
  <c r="Z59" i="5"/>
  <c r="AA59" i="5" s="1"/>
  <c r="AB59" i="5" s="1"/>
  <c r="AE342" i="6" l="1"/>
  <c r="AD342" i="6"/>
  <c r="AF342" i="6" s="1"/>
  <c r="AG342" i="6" s="1"/>
  <c r="X60" i="5"/>
  <c r="Y60" i="5" s="1"/>
  <c r="R59" i="5"/>
  <c r="T59" i="5" l="1"/>
  <c r="S59" i="5"/>
  <c r="U59" i="5" s="1"/>
  <c r="V59" i="5" s="1"/>
  <c r="AC343" i="6"/>
  <c r="Z60" i="5"/>
  <c r="AA60" i="5" s="1"/>
  <c r="AB60" i="5" s="1"/>
  <c r="AE343" i="6" l="1"/>
  <c r="AD343" i="6"/>
  <c r="AF343" i="6" s="1"/>
  <c r="AG343" i="6" s="1"/>
  <c r="X61" i="5"/>
  <c r="Y61" i="5" s="1"/>
  <c r="R60" i="5"/>
  <c r="T60" i="5" l="1"/>
  <c r="S60" i="5"/>
  <c r="U60" i="5" s="1"/>
  <c r="V60" i="5" s="1"/>
  <c r="AC344" i="6"/>
  <c r="Z61" i="5"/>
  <c r="AA61" i="5" s="1"/>
  <c r="AB61" i="5" s="1"/>
  <c r="AE344" i="6" l="1"/>
  <c r="N47" i="6" s="1"/>
  <c r="AD344" i="6"/>
  <c r="M47" i="6" s="1"/>
  <c r="X62" i="5"/>
  <c r="R61" i="5"/>
  <c r="Y62" i="5" l="1"/>
  <c r="K40" i="5" s="1"/>
  <c r="T61" i="5"/>
  <c r="S61" i="5"/>
  <c r="U61" i="5" s="1"/>
  <c r="V61" i="5" s="1"/>
  <c r="AF344" i="6"/>
  <c r="O47" i="6" s="1"/>
  <c r="Z62" i="5"/>
  <c r="L40" i="5" s="1"/>
  <c r="P46" i="6" l="1"/>
  <c r="L47" i="6" s="1"/>
  <c r="AG344" i="6"/>
  <c r="R62" i="5"/>
  <c r="AA62" i="5"/>
  <c r="M40" i="5" s="1"/>
  <c r="T62" i="5" l="1"/>
  <c r="S62" i="5"/>
  <c r="D40" i="5" s="1"/>
  <c r="AC345" i="6"/>
  <c r="AB62" i="5"/>
  <c r="E40" i="5"/>
  <c r="AE345" i="6" l="1"/>
  <c r="AD345" i="6"/>
  <c r="X63" i="5"/>
  <c r="Y63" i="5" s="1"/>
  <c r="U62" i="5"/>
  <c r="F40" i="5" s="1"/>
  <c r="AF345" i="6" l="1"/>
  <c r="V62" i="5"/>
  <c r="Z63" i="5"/>
  <c r="AG345" i="6" l="1"/>
  <c r="AA63" i="5"/>
  <c r="R63" i="5"/>
  <c r="T63" i="5" l="1"/>
  <c r="S63" i="5"/>
  <c r="AC346" i="6"/>
  <c r="AB63" i="5"/>
  <c r="AE346" i="6" l="1"/>
  <c r="AD346" i="6"/>
  <c r="X64" i="5"/>
  <c r="Y64" i="5" s="1"/>
  <c r="U63" i="5"/>
  <c r="AF346" i="6" l="1"/>
  <c r="V63" i="5"/>
  <c r="Z64" i="5"/>
  <c r="AG346" i="6" l="1"/>
  <c r="AA64" i="5"/>
  <c r="R64" i="5"/>
  <c r="T64" i="5" l="1"/>
  <c r="S64" i="5"/>
  <c r="AC347" i="6"/>
  <c r="AB64" i="5"/>
  <c r="AE347" i="6" l="1"/>
  <c r="AD347" i="6"/>
  <c r="X65" i="5"/>
  <c r="Y65" i="5" s="1"/>
  <c r="U64" i="5"/>
  <c r="AF347" i="6" l="1"/>
  <c r="V64" i="5"/>
  <c r="Z65" i="5"/>
  <c r="AG347" i="6" l="1"/>
  <c r="AA65" i="5"/>
  <c r="R65" i="5"/>
  <c r="T65" i="5" l="1"/>
  <c r="S65" i="5"/>
  <c r="AC348" i="6"/>
  <c r="AB65" i="5"/>
  <c r="AE348" i="6" l="1"/>
  <c r="AD348" i="6"/>
  <c r="X66" i="5"/>
  <c r="Y66" i="5" s="1"/>
  <c r="U65" i="5"/>
  <c r="AF348" i="6" l="1"/>
  <c r="V65" i="5"/>
  <c r="Z66" i="5"/>
  <c r="AG348" i="6" l="1"/>
  <c r="AA66" i="5"/>
  <c r="R66" i="5"/>
  <c r="T66" i="5" l="1"/>
  <c r="S66" i="5"/>
  <c r="AC349" i="6"/>
  <c r="AB66" i="5"/>
  <c r="AE349" i="6" l="1"/>
  <c r="AD349" i="6" s="1"/>
  <c r="X67" i="5"/>
  <c r="Y67" i="5" s="1"/>
  <c r="U66" i="5"/>
  <c r="AF349" i="6" l="1"/>
  <c r="V66" i="5"/>
  <c r="Z67" i="5"/>
  <c r="AG349" i="6" l="1"/>
  <c r="AA67" i="5"/>
  <c r="R67" i="5"/>
  <c r="T67" i="5" l="1"/>
  <c r="S67" i="5"/>
  <c r="AC350" i="6"/>
  <c r="AB67" i="5"/>
  <c r="AE350" i="6" l="1"/>
  <c r="AD350" i="6"/>
  <c r="AF350" i="6" s="1"/>
  <c r="AG350" i="6" s="1"/>
  <c r="X68" i="5"/>
  <c r="Y68" i="5" s="1"/>
  <c r="U67" i="5"/>
  <c r="AC351" i="6" l="1"/>
  <c r="V67" i="5"/>
  <c r="Z68" i="5"/>
  <c r="AA68" i="5" s="1"/>
  <c r="AB68" i="5" s="1"/>
  <c r="AE351" i="6" l="1"/>
  <c r="AD351" i="6"/>
  <c r="AF351" i="6" s="1"/>
  <c r="AG351" i="6" s="1"/>
  <c r="X69" i="5"/>
  <c r="Y69" i="5" s="1"/>
  <c r="R68" i="5"/>
  <c r="T68" i="5" l="1"/>
  <c r="S68" i="5"/>
  <c r="U68" i="5" s="1"/>
  <c r="V68" i="5" s="1"/>
  <c r="AC352" i="6"/>
  <c r="Z69" i="5"/>
  <c r="AA69" i="5" s="1"/>
  <c r="AB69" i="5" s="1"/>
  <c r="AE352" i="6" l="1"/>
  <c r="AD352" i="6"/>
  <c r="AF352" i="6" s="1"/>
  <c r="AG352" i="6" s="1"/>
  <c r="X70" i="5"/>
  <c r="Y70" i="5" s="1"/>
  <c r="R69" i="5"/>
  <c r="T69" i="5" l="1"/>
  <c r="S69" i="5"/>
  <c r="U69" i="5" s="1"/>
  <c r="V69" i="5" s="1"/>
  <c r="AC353" i="6"/>
  <c r="Z70" i="5"/>
  <c r="AA70" i="5" s="1"/>
  <c r="AB70" i="5" s="1"/>
  <c r="AE353" i="6" l="1"/>
  <c r="AD353" i="6" s="1"/>
  <c r="AF353" i="6" s="1"/>
  <c r="AG353" i="6" s="1"/>
  <c r="X71" i="5"/>
  <c r="Y71" i="5" s="1"/>
  <c r="R70" i="5"/>
  <c r="T70" i="5" l="1"/>
  <c r="S70" i="5"/>
  <c r="U70" i="5" s="1"/>
  <c r="V70" i="5" s="1"/>
  <c r="AC354" i="6"/>
  <c r="Z71" i="5"/>
  <c r="AA71" i="5" s="1"/>
  <c r="AB71" i="5" s="1"/>
  <c r="AE354" i="6" l="1"/>
  <c r="AD354" i="6"/>
  <c r="AF354" i="6" s="1"/>
  <c r="AG354" i="6" s="1"/>
  <c r="X72" i="5"/>
  <c r="Y72" i="5" s="1"/>
  <c r="R71" i="5"/>
  <c r="T71" i="5" l="1"/>
  <c r="S71" i="5"/>
  <c r="U71" i="5" s="1"/>
  <c r="V71" i="5" s="1"/>
  <c r="AC355" i="6"/>
  <c r="Z72" i="5"/>
  <c r="AA72" i="5" s="1"/>
  <c r="AB72" i="5" s="1"/>
  <c r="AE355" i="6" l="1"/>
  <c r="AD355" i="6"/>
  <c r="AF355" i="6" s="1"/>
  <c r="AG355" i="6" s="1"/>
  <c r="X73" i="5"/>
  <c r="Y73" i="5" s="1"/>
  <c r="R72" i="5"/>
  <c r="T72" i="5" l="1"/>
  <c r="S72" i="5"/>
  <c r="U72" i="5" s="1"/>
  <c r="V72" i="5" s="1"/>
  <c r="AC356" i="6"/>
  <c r="Z73" i="5"/>
  <c r="AA73" i="5" s="1"/>
  <c r="AB73" i="5" s="1"/>
  <c r="AE356" i="6" l="1"/>
  <c r="N48" i="6" s="1"/>
  <c r="AD356" i="6"/>
  <c r="M48" i="6" s="1"/>
  <c r="X74" i="5"/>
  <c r="R73" i="5"/>
  <c r="Y74" i="5" l="1"/>
  <c r="K41" i="5" s="1"/>
  <c r="T73" i="5"/>
  <c r="S73" i="5"/>
  <c r="U73" i="5" s="1"/>
  <c r="V73" i="5" s="1"/>
  <c r="AF356" i="6"/>
  <c r="O48" i="6" s="1"/>
  <c r="Z74" i="5"/>
  <c r="L41" i="5" s="1"/>
  <c r="P47" i="6" l="1"/>
  <c r="L48" i="6" s="1"/>
  <c r="AG356" i="6"/>
  <c r="R74" i="5"/>
  <c r="AA74" i="5"/>
  <c r="M41" i="5" s="1"/>
  <c r="T74" i="5" l="1"/>
  <c r="E41" i="5" s="1"/>
  <c r="S74" i="5"/>
  <c r="D41" i="5" s="1"/>
  <c r="AC357" i="6"/>
  <c r="AB74" i="5"/>
  <c r="AE357" i="6" l="1"/>
  <c r="AD357" i="6"/>
  <c r="X75" i="5"/>
  <c r="Y75" i="5" s="1"/>
  <c r="U74" i="5"/>
  <c r="F41" i="5" s="1"/>
  <c r="AF357" i="6" l="1"/>
  <c r="V74" i="5"/>
  <c r="Z75" i="5"/>
  <c r="AG357" i="6" l="1"/>
  <c r="AA75" i="5"/>
  <c r="R75" i="5"/>
  <c r="T75" i="5" l="1"/>
  <c r="S75" i="5"/>
  <c r="AC358" i="6"/>
  <c r="AB75" i="5"/>
  <c r="AE358" i="6" l="1"/>
  <c r="AD358" i="6"/>
  <c r="X76" i="5"/>
  <c r="Y76" i="5" s="1"/>
  <c r="U75" i="5"/>
  <c r="AF358" i="6" l="1"/>
  <c r="V75" i="5"/>
  <c r="Z76" i="5"/>
  <c r="AG358" i="6" l="1"/>
  <c r="R76" i="5"/>
  <c r="AA76" i="5"/>
  <c r="T76" i="5" l="1"/>
  <c r="S76" i="5"/>
  <c r="AC359" i="6"/>
  <c r="AB76" i="5"/>
  <c r="AE359" i="6" l="1"/>
  <c r="AD359" i="6"/>
  <c r="U76" i="5"/>
  <c r="X77" i="5"/>
  <c r="Y77" i="5" s="1"/>
  <c r="AF359" i="6" l="1"/>
  <c r="Z77" i="5"/>
  <c r="V76" i="5"/>
  <c r="AG359" i="6" l="1"/>
  <c r="R77" i="5"/>
  <c r="AA77" i="5"/>
  <c r="T77" i="5" l="1"/>
  <c r="S77" i="5"/>
  <c r="AC360" i="6"/>
  <c r="AB77" i="5"/>
  <c r="AE360" i="6" l="1"/>
  <c r="AD360" i="6"/>
  <c r="X78" i="5"/>
  <c r="Y78" i="5" s="1"/>
  <c r="U77" i="5"/>
  <c r="AF360" i="6" l="1"/>
  <c r="V77" i="5"/>
  <c r="Z78" i="5"/>
  <c r="AG360" i="6" l="1"/>
  <c r="R78" i="5"/>
  <c r="AA78" i="5"/>
  <c r="T78" i="5" l="1"/>
  <c r="S78" i="5"/>
  <c r="AC361" i="6"/>
  <c r="AB78" i="5"/>
  <c r="AE361" i="6" l="1"/>
  <c r="AD361" i="6"/>
  <c r="X79" i="5"/>
  <c r="Y79" i="5" s="1"/>
  <c r="U78" i="5"/>
  <c r="AF361" i="6" l="1"/>
  <c r="V78" i="5"/>
  <c r="Z79" i="5"/>
  <c r="AG361" i="6" l="1"/>
  <c r="R79" i="5"/>
  <c r="AA79" i="5"/>
  <c r="T79" i="5" l="1"/>
  <c r="S79" i="5"/>
  <c r="AC362" i="6"/>
  <c r="AB79" i="5"/>
  <c r="AE362" i="6" l="1"/>
  <c r="AD362" i="6"/>
  <c r="AF362" i="6" s="1"/>
  <c r="AG362" i="6" s="1"/>
  <c r="U79" i="5"/>
  <c r="X80" i="5"/>
  <c r="Y80" i="5" s="1"/>
  <c r="AC363" i="6" l="1"/>
  <c r="Z80" i="5"/>
  <c r="AA80" i="5" s="1"/>
  <c r="AB80" i="5" s="1"/>
  <c r="V79" i="5"/>
  <c r="AE363" i="6" l="1"/>
  <c r="AD363" i="6"/>
  <c r="AF363" i="6" s="1"/>
  <c r="AG363" i="6" s="1"/>
  <c r="X81" i="5"/>
  <c r="Y81" i="5" s="1"/>
  <c r="R80" i="5"/>
  <c r="T80" i="5" l="1"/>
  <c r="S80" i="5"/>
  <c r="U80" i="5" s="1"/>
  <c r="V80" i="5" s="1"/>
  <c r="AC364" i="6"/>
  <c r="Z81" i="5"/>
  <c r="AA81" i="5" s="1"/>
  <c r="AB81" i="5" s="1"/>
  <c r="AE364" i="6" l="1"/>
  <c r="AD364" i="6"/>
  <c r="AF364" i="6" s="1"/>
  <c r="AG364" i="6" s="1"/>
  <c r="X82" i="5"/>
  <c r="Y82" i="5" s="1"/>
  <c r="R81" i="5"/>
  <c r="T81" i="5" l="1"/>
  <c r="S81" i="5"/>
  <c r="U81" i="5" s="1"/>
  <c r="V81" i="5" s="1"/>
  <c r="AC365" i="6"/>
  <c r="Z82" i="5"/>
  <c r="AA82" i="5" s="1"/>
  <c r="AB82" i="5" s="1"/>
  <c r="AE365" i="6" l="1"/>
  <c r="AD365" i="6"/>
  <c r="AF365" i="6" s="1"/>
  <c r="AG365" i="6" s="1"/>
  <c r="X83" i="5"/>
  <c r="Y83" i="5" s="1"/>
  <c r="R82" i="5"/>
  <c r="T82" i="5" l="1"/>
  <c r="S82" i="5"/>
  <c r="U82" i="5" s="1"/>
  <c r="V82" i="5" s="1"/>
  <c r="AC366" i="6"/>
  <c r="Z83" i="5"/>
  <c r="AA83" i="5" s="1"/>
  <c r="AB83" i="5" s="1"/>
  <c r="AE366" i="6" l="1"/>
  <c r="AD366" i="6"/>
  <c r="AF366" i="6" s="1"/>
  <c r="AG366" i="6" s="1"/>
  <c r="X84" i="5"/>
  <c r="Y84" i="5" s="1"/>
  <c r="R83" i="5"/>
  <c r="T83" i="5" l="1"/>
  <c r="S83" i="5"/>
  <c r="U83" i="5" s="1"/>
  <c r="V83" i="5" s="1"/>
  <c r="AC367" i="6"/>
  <c r="Z84" i="5"/>
  <c r="AA84" i="5" s="1"/>
  <c r="AB84" i="5" s="1"/>
  <c r="AE367" i="6" l="1"/>
  <c r="AD367" i="6"/>
  <c r="AF367" i="6" s="1"/>
  <c r="AG367" i="6" s="1"/>
  <c r="X85" i="5"/>
  <c r="Y85" i="5" s="1"/>
  <c r="R84" i="5"/>
  <c r="T84" i="5" l="1"/>
  <c r="S84" i="5"/>
  <c r="U84" i="5" s="1"/>
  <c r="V84" i="5" s="1"/>
  <c r="AC368" i="6"/>
  <c r="Z85" i="5"/>
  <c r="AA85" i="5" s="1"/>
  <c r="AB85" i="5" s="1"/>
  <c r="AE368" i="6" l="1"/>
  <c r="N49" i="6" s="1"/>
  <c r="AD368" i="6"/>
  <c r="M49" i="6" s="1"/>
  <c r="X86" i="5"/>
  <c r="R85" i="5"/>
  <c r="Y86" i="5" l="1"/>
  <c r="K42" i="5" s="1"/>
  <c r="T85" i="5"/>
  <c r="S85" i="5"/>
  <c r="U85" i="5" s="1"/>
  <c r="V85" i="5" s="1"/>
  <c r="AF368" i="6"/>
  <c r="O49" i="6" s="1"/>
  <c r="Z86" i="5"/>
  <c r="L42" i="5" s="1"/>
  <c r="P48" i="6" l="1"/>
  <c r="L49" i="6" s="1"/>
  <c r="AG368" i="6"/>
  <c r="R86" i="5"/>
  <c r="AA86" i="5"/>
  <c r="M42" i="5" s="1"/>
  <c r="T86" i="5" l="1"/>
  <c r="S86" i="5"/>
  <c r="D42" i="5" s="1"/>
  <c r="AC369" i="6"/>
  <c r="AB86" i="5"/>
  <c r="E42" i="5"/>
  <c r="AE369" i="6" l="1"/>
  <c r="AD369" i="6"/>
  <c r="U86" i="5"/>
  <c r="F42" i="5" s="1"/>
  <c r="X87" i="5"/>
  <c r="Y87" i="5" s="1"/>
  <c r="AF369" i="6" l="1"/>
  <c r="Z87" i="5"/>
  <c r="V86" i="5"/>
  <c r="AG369" i="6" l="1"/>
  <c r="R87" i="5"/>
  <c r="AA87" i="5"/>
  <c r="T87" i="5" l="1"/>
  <c r="S87" i="5"/>
  <c r="AC370" i="6"/>
  <c r="AB87" i="5"/>
  <c r="AE370" i="6" l="1"/>
  <c r="AD370" i="6"/>
  <c r="X88" i="5"/>
  <c r="Y88" i="5" s="1"/>
  <c r="U87" i="5"/>
  <c r="AF370" i="6" l="1"/>
  <c r="V87" i="5"/>
  <c r="Z88" i="5"/>
  <c r="AG370" i="6" l="1"/>
  <c r="AA88" i="5"/>
  <c r="R88" i="5"/>
  <c r="T88" i="5" l="1"/>
  <c r="S88" i="5"/>
  <c r="AC371" i="6"/>
  <c r="AB88" i="5"/>
  <c r="AE371" i="6" l="1"/>
  <c r="AD371" i="6"/>
  <c r="X89" i="5"/>
  <c r="Y89" i="5" s="1"/>
  <c r="U88" i="5"/>
  <c r="AF371" i="6" l="1"/>
  <c r="V88" i="5"/>
  <c r="Z89" i="5"/>
  <c r="AG371" i="6" l="1"/>
  <c r="AA89" i="5"/>
  <c r="R89" i="5"/>
  <c r="T89" i="5" l="1"/>
  <c r="S89" i="5"/>
  <c r="AC372" i="6"/>
  <c r="AB89" i="5"/>
  <c r="AE372" i="6" l="1"/>
  <c r="AD372" i="6"/>
  <c r="X90" i="5"/>
  <c r="Y90" i="5" s="1"/>
  <c r="U89" i="5"/>
  <c r="AF372" i="6" l="1"/>
  <c r="V89" i="5"/>
  <c r="Z90" i="5"/>
  <c r="AG372" i="6" l="1"/>
  <c r="R90" i="5"/>
  <c r="AA90" i="5"/>
  <c r="T90" i="5" l="1"/>
  <c r="S90" i="5"/>
  <c r="AC373" i="6"/>
  <c r="AB90" i="5"/>
  <c r="AE373" i="6" l="1"/>
  <c r="AD373" i="6"/>
  <c r="U90" i="5"/>
  <c r="X91" i="5"/>
  <c r="Y91" i="5" s="1"/>
  <c r="AF373" i="6" l="1"/>
  <c r="Z91" i="5"/>
  <c r="V90" i="5"/>
  <c r="AG373" i="6" l="1"/>
  <c r="R91" i="5"/>
  <c r="AA91" i="5"/>
  <c r="T91" i="5" l="1"/>
  <c r="S91" i="5"/>
  <c r="AC374" i="6"/>
  <c r="AB91" i="5"/>
  <c r="AE374" i="6" l="1"/>
  <c r="AD374" i="6"/>
  <c r="AF374" i="6" s="1"/>
  <c r="AG374" i="6" s="1"/>
  <c r="U91" i="5"/>
  <c r="X92" i="5"/>
  <c r="Y92" i="5" s="1"/>
  <c r="AC375" i="6" l="1"/>
  <c r="Z92" i="5"/>
  <c r="AA92" i="5" s="1"/>
  <c r="AB92" i="5" s="1"/>
  <c r="V91" i="5"/>
  <c r="AE375" i="6" l="1"/>
  <c r="AD375" i="6"/>
  <c r="AF375" i="6" s="1"/>
  <c r="AG375" i="6" s="1"/>
  <c r="X93" i="5"/>
  <c r="Y93" i="5" s="1"/>
  <c r="R92" i="5"/>
  <c r="T92" i="5" l="1"/>
  <c r="S92" i="5"/>
  <c r="U92" i="5" s="1"/>
  <c r="V92" i="5" s="1"/>
  <c r="AC376" i="6"/>
  <c r="Z93" i="5"/>
  <c r="AA93" i="5" s="1"/>
  <c r="AB93" i="5" s="1"/>
  <c r="AE376" i="6" l="1"/>
  <c r="AD376" i="6"/>
  <c r="AF376" i="6" s="1"/>
  <c r="AG376" i="6" s="1"/>
  <c r="X94" i="5"/>
  <c r="Y94" i="5" s="1"/>
  <c r="R93" i="5"/>
  <c r="T93" i="5" l="1"/>
  <c r="S93" i="5"/>
  <c r="U93" i="5" s="1"/>
  <c r="V93" i="5" s="1"/>
  <c r="AC377" i="6"/>
  <c r="Z94" i="5"/>
  <c r="AA94" i="5" s="1"/>
  <c r="AB94" i="5" s="1"/>
  <c r="AE377" i="6" l="1"/>
  <c r="AD377" i="6"/>
  <c r="AF377" i="6" s="1"/>
  <c r="AG377" i="6" s="1"/>
  <c r="X95" i="5"/>
  <c r="Y95" i="5" s="1"/>
  <c r="R94" i="5"/>
  <c r="T94" i="5" l="1"/>
  <c r="S94" i="5"/>
  <c r="U94" i="5" s="1"/>
  <c r="V94" i="5" s="1"/>
  <c r="AC378" i="6"/>
  <c r="Z95" i="5"/>
  <c r="AA95" i="5" s="1"/>
  <c r="AB95" i="5" s="1"/>
  <c r="AE378" i="6" l="1"/>
  <c r="AD378" i="6"/>
  <c r="AF378" i="6" s="1"/>
  <c r="AG378" i="6" s="1"/>
  <c r="X96" i="5"/>
  <c r="Y96" i="5" s="1"/>
  <c r="R95" i="5"/>
  <c r="T95" i="5" l="1"/>
  <c r="S95" i="5"/>
  <c r="U95" i="5" s="1"/>
  <c r="V95" i="5" s="1"/>
  <c r="AC379" i="6"/>
  <c r="Z96" i="5"/>
  <c r="AA96" i="5" s="1"/>
  <c r="AB96" i="5" s="1"/>
  <c r="AE379" i="6" l="1"/>
  <c r="AD379" i="6"/>
  <c r="AF379" i="6" s="1"/>
  <c r="AG379" i="6" s="1"/>
  <c r="X97" i="5"/>
  <c r="Y97" i="5" s="1"/>
  <c r="R96" i="5"/>
  <c r="T96" i="5" l="1"/>
  <c r="S96" i="5"/>
  <c r="U96" i="5" s="1"/>
  <c r="V96" i="5" s="1"/>
  <c r="AC380" i="6"/>
  <c r="Z97" i="5"/>
  <c r="AA97" i="5" s="1"/>
  <c r="AB97" i="5" s="1"/>
  <c r="AE380" i="6" l="1"/>
  <c r="N50" i="6" s="1"/>
  <c r="AD380" i="6"/>
  <c r="M50" i="6" s="1"/>
  <c r="X98" i="5"/>
  <c r="R97" i="5"/>
  <c r="Y98" i="5" l="1"/>
  <c r="K43" i="5" s="1"/>
  <c r="T97" i="5"/>
  <c r="S97" i="5"/>
  <c r="U97" i="5" s="1"/>
  <c r="V97" i="5" s="1"/>
  <c r="AF380" i="6"/>
  <c r="O50" i="6" s="1"/>
  <c r="Z98" i="5"/>
  <c r="L43" i="5" s="1"/>
  <c r="P49" i="6" l="1"/>
  <c r="L50" i="6" s="1"/>
  <c r="AG380" i="6"/>
  <c r="M14" i="6" s="1"/>
  <c r="R98" i="5"/>
  <c r="AA98" i="5"/>
  <c r="M43" i="5" s="1"/>
  <c r="T98" i="5" l="1"/>
  <c r="S98" i="5"/>
  <c r="D43" i="5" s="1"/>
  <c r="AD381" i="6"/>
  <c r="AF381" i="6"/>
  <c r="P50" i="6" s="1"/>
  <c r="AE381" i="6"/>
  <c r="AG18" i="6" a="1"/>
  <c r="AG18" i="6" s="1"/>
  <c r="M16" i="6" s="1"/>
  <c r="AB98" i="5"/>
  <c r="E43" i="5"/>
  <c r="M15" i="6" l="1"/>
  <c r="U98" i="5"/>
  <c r="F43" i="5" s="1"/>
  <c r="X99" i="5"/>
  <c r="Y99" i="5" s="1"/>
  <c r="Z99" i="5" l="1"/>
  <c r="V98" i="5"/>
  <c r="R99" i="5" l="1"/>
  <c r="AA99" i="5"/>
  <c r="T99" i="5" l="1"/>
  <c r="S99" i="5"/>
  <c r="AB99" i="5"/>
  <c r="X100" i="5" l="1"/>
  <c r="Y100" i="5" s="1"/>
  <c r="U99" i="5"/>
  <c r="V99" i="5" l="1"/>
  <c r="Z100" i="5"/>
  <c r="AA100" i="5" l="1"/>
  <c r="R100" i="5"/>
  <c r="T100" i="5" l="1"/>
  <c r="S100" i="5"/>
  <c r="AB100" i="5"/>
  <c r="X101" i="5" l="1"/>
  <c r="Y101" i="5" s="1"/>
  <c r="U100" i="5"/>
  <c r="V100" i="5" l="1"/>
  <c r="Z101" i="5"/>
  <c r="AA101" i="5" l="1"/>
  <c r="R101" i="5"/>
  <c r="T101" i="5" l="1"/>
  <c r="S101" i="5"/>
  <c r="AB101" i="5"/>
  <c r="X102" i="5" l="1"/>
  <c r="Y102" i="5" s="1"/>
  <c r="U101" i="5"/>
  <c r="V101" i="5" l="1"/>
  <c r="Z102" i="5"/>
  <c r="R102" i="5" l="1"/>
  <c r="AA102" i="5"/>
  <c r="T102" i="5" l="1"/>
  <c r="S102" i="5"/>
  <c r="AB102" i="5"/>
  <c r="U102" i="5" l="1"/>
  <c r="X103" i="5"/>
  <c r="Y103" i="5" s="1"/>
  <c r="Z103" i="5" l="1"/>
  <c r="V102" i="5"/>
  <c r="R103" i="5" l="1"/>
  <c r="AA103" i="5"/>
  <c r="T103" i="5" l="1"/>
  <c r="S103" i="5"/>
  <c r="AB103" i="5"/>
  <c r="X104" i="5" l="1"/>
  <c r="Y104" i="5" s="1"/>
  <c r="U103" i="5"/>
  <c r="V103" i="5" l="1"/>
  <c r="Z104" i="5"/>
  <c r="AA104" i="5" s="1"/>
  <c r="AB104" i="5" s="1"/>
  <c r="X105" i="5" l="1"/>
  <c r="Y105" i="5" s="1"/>
  <c r="R104" i="5"/>
  <c r="T104" i="5" l="1"/>
  <c r="S104" i="5"/>
  <c r="U104" i="5" s="1"/>
  <c r="V104" i="5" s="1"/>
  <c r="Z105" i="5"/>
  <c r="AA105" i="5" s="1"/>
  <c r="AB105" i="5" s="1"/>
  <c r="X106" i="5" l="1"/>
  <c r="Y106" i="5" s="1"/>
  <c r="R105" i="5"/>
  <c r="T105" i="5" l="1"/>
  <c r="S105" i="5"/>
  <c r="U105" i="5" s="1"/>
  <c r="V105" i="5" s="1"/>
  <c r="Z106" i="5"/>
  <c r="AA106" i="5" s="1"/>
  <c r="AB106" i="5" s="1"/>
  <c r="X107" i="5" l="1"/>
  <c r="Y107" i="5" s="1"/>
  <c r="R106" i="5"/>
  <c r="T106" i="5" l="1"/>
  <c r="S106" i="5"/>
  <c r="U106" i="5" s="1"/>
  <c r="V106" i="5" s="1"/>
  <c r="Z107" i="5"/>
  <c r="AA107" i="5" s="1"/>
  <c r="AB107" i="5" s="1"/>
  <c r="X108" i="5" l="1"/>
  <c r="Y108" i="5" s="1"/>
  <c r="R107" i="5"/>
  <c r="T107" i="5" l="1"/>
  <c r="S107" i="5"/>
  <c r="U107" i="5" s="1"/>
  <c r="V107" i="5" s="1"/>
  <c r="Z108" i="5"/>
  <c r="AA108" i="5" s="1"/>
  <c r="AB108" i="5" s="1"/>
  <c r="R108" i="5" l="1"/>
  <c r="X109" i="5"/>
  <c r="Y109" i="5" s="1"/>
  <c r="T108" i="5" l="1"/>
  <c r="S108" i="5"/>
  <c r="U108" i="5" s="1"/>
  <c r="V108" i="5" s="1"/>
  <c r="Z109" i="5"/>
  <c r="AA109" i="5" s="1"/>
  <c r="AB109" i="5" s="1"/>
  <c r="R109" i="5" l="1"/>
  <c r="X110" i="5"/>
  <c r="Y110" i="5" l="1"/>
  <c r="K44" i="5" s="1"/>
  <c r="T109" i="5"/>
  <c r="S109" i="5"/>
  <c r="U109" i="5" s="1"/>
  <c r="V109" i="5" s="1"/>
  <c r="Z110" i="5"/>
  <c r="L44" i="5" s="1"/>
  <c r="R110" i="5" l="1"/>
  <c r="AA110" i="5"/>
  <c r="M44" i="5" s="1"/>
  <c r="T110" i="5" l="1"/>
  <c r="E44" i="5" s="1"/>
  <c r="S110" i="5"/>
  <c r="D44" i="5" s="1"/>
  <c r="AB110" i="5"/>
  <c r="X111" i="5" l="1"/>
  <c r="Y111" i="5" s="1"/>
  <c r="U110" i="5"/>
  <c r="F44" i="5" s="1"/>
  <c r="V110" i="5" l="1"/>
  <c r="Z111" i="5"/>
  <c r="R111" i="5" l="1"/>
  <c r="AA111" i="5"/>
  <c r="T111" i="5" l="1"/>
  <c r="S111" i="5"/>
  <c r="AB111" i="5"/>
  <c r="U111" i="5" l="1"/>
  <c r="X112" i="5"/>
  <c r="Y112" i="5" s="1"/>
  <c r="Z112" i="5" l="1"/>
  <c r="V111" i="5"/>
  <c r="R112" i="5" l="1"/>
  <c r="AA112" i="5"/>
  <c r="T112" i="5" l="1"/>
  <c r="S112" i="5"/>
  <c r="AB112" i="5"/>
  <c r="X113" i="5" l="1"/>
  <c r="Y113" i="5" s="1"/>
  <c r="U112" i="5"/>
  <c r="V112" i="5" l="1"/>
  <c r="Z113" i="5"/>
  <c r="R113" i="5" l="1"/>
  <c r="AA113" i="5"/>
  <c r="T113" i="5" l="1"/>
  <c r="S113" i="5"/>
  <c r="AB113" i="5"/>
  <c r="X114" i="5" l="1"/>
  <c r="Y114" i="5" s="1"/>
  <c r="U113" i="5"/>
  <c r="V113" i="5" l="1"/>
  <c r="Z114" i="5"/>
  <c r="AA114" i="5" l="1"/>
  <c r="R114" i="5"/>
  <c r="T114" i="5" l="1"/>
  <c r="S114" i="5"/>
  <c r="AB114" i="5"/>
  <c r="X115" i="5" l="1"/>
  <c r="Y115" i="5" s="1"/>
  <c r="U114" i="5"/>
  <c r="V114" i="5" l="1"/>
  <c r="Z115" i="5"/>
  <c r="AA115" i="5" l="1"/>
  <c r="R115" i="5"/>
  <c r="T115" i="5" l="1"/>
  <c r="S115" i="5"/>
  <c r="AB115" i="5"/>
  <c r="X116" i="5" l="1"/>
  <c r="Y116" i="5" s="1"/>
  <c r="U115" i="5"/>
  <c r="V115" i="5" l="1"/>
  <c r="Z116" i="5"/>
  <c r="AA116" i="5" s="1"/>
  <c r="AB116" i="5" s="1"/>
  <c r="X117" i="5" l="1"/>
  <c r="Y117" i="5" s="1"/>
  <c r="R116" i="5"/>
  <c r="T116" i="5" l="1"/>
  <c r="S116" i="5"/>
  <c r="U116" i="5" s="1"/>
  <c r="V116" i="5" s="1"/>
  <c r="Z117" i="5"/>
  <c r="AA117" i="5" s="1"/>
  <c r="AB117" i="5" s="1"/>
  <c r="X118" i="5" l="1"/>
  <c r="Y118" i="5" s="1"/>
  <c r="R117" i="5"/>
  <c r="T117" i="5" l="1"/>
  <c r="S117" i="5"/>
  <c r="U117" i="5" s="1"/>
  <c r="V117" i="5" s="1"/>
  <c r="Z118" i="5"/>
  <c r="AA118" i="5" s="1"/>
  <c r="AB118" i="5" s="1"/>
  <c r="X119" i="5" l="1"/>
  <c r="Y119" i="5" s="1"/>
  <c r="R118" i="5"/>
  <c r="T118" i="5" l="1"/>
  <c r="S118" i="5"/>
  <c r="U118" i="5" s="1"/>
  <c r="V118" i="5" s="1"/>
  <c r="Z119" i="5"/>
  <c r="AA119" i="5" s="1"/>
  <c r="AB119" i="5" s="1"/>
  <c r="X120" i="5" l="1"/>
  <c r="Y120" i="5" s="1"/>
  <c r="R119" i="5"/>
  <c r="T119" i="5" l="1"/>
  <c r="S119" i="5"/>
  <c r="U119" i="5" s="1"/>
  <c r="V119" i="5" s="1"/>
  <c r="Z120" i="5"/>
  <c r="AA120" i="5" s="1"/>
  <c r="AB120" i="5" s="1"/>
  <c r="X121" i="5" l="1"/>
  <c r="Y121" i="5" s="1"/>
  <c r="R120" i="5"/>
  <c r="T120" i="5" l="1"/>
  <c r="S120" i="5"/>
  <c r="Z121" i="5"/>
  <c r="AA121" i="5" s="1"/>
  <c r="AB121" i="5" s="1"/>
  <c r="U120" i="5" l="1"/>
  <c r="V120" i="5" s="1"/>
  <c r="R121" i="5" s="1"/>
  <c r="X122" i="5"/>
  <c r="Y122" i="5" l="1"/>
  <c r="K45" i="5" s="1"/>
  <c r="T121" i="5"/>
  <c r="S121" i="5"/>
  <c r="U121" i="5" s="1"/>
  <c r="V121" i="5" s="1"/>
  <c r="Z122" i="5"/>
  <c r="L45" i="5" s="1"/>
  <c r="R122" i="5" l="1"/>
  <c r="AA122" i="5"/>
  <c r="M45" i="5" s="1"/>
  <c r="T122" i="5" l="1"/>
  <c r="E45" i="5" s="1"/>
  <c r="S122" i="5"/>
  <c r="D45" i="5" s="1"/>
  <c r="AB122" i="5"/>
  <c r="U122" i="5" l="1"/>
  <c r="F45" i="5" s="1"/>
  <c r="X123" i="5"/>
  <c r="Y123" i="5" s="1"/>
  <c r="Z123" i="5" l="1"/>
  <c r="V122" i="5"/>
  <c r="R123" i="5" l="1"/>
  <c r="AA123" i="5"/>
  <c r="T123" i="5" l="1"/>
  <c r="S123" i="5"/>
  <c r="AB123" i="5"/>
  <c r="X124" i="5" l="1"/>
  <c r="Y124" i="5" s="1"/>
  <c r="U123" i="5"/>
  <c r="V123" i="5" l="1"/>
  <c r="Z124" i="5"/>
  <c r="AA124" i="5" l="1"/>
  <c r="R124" i="5"/>
  <c r="T124" i="5" l="1"/>
  <c r="S124" i="5"/>
  <c r="AB124" i="5"/>
  <c r="X125" i="5" l="1"/>
  <c r="Y125" i="5" s="1"/>
  <c r="U124" i="5"/>
  <c r="V124" i="5" l="1"/>
  <c r="Z125" i="5"/>
  <c r="AA125" i="5" l="1"/>
  <c r="R125" i="5"/>
  <c r="T125" i="5" l="1"/>
  <c r="S125" i="5"/>
  <c r="AB125" i="5"/>
  <c r="U125" i="5" l="1"/>
  <c r="X126" i="5"/>
  <c r="Y126" i="5" s="1"/>
  <c r="Z126" i="5" l="1"/>
  <c r="V125" i="5"/>
  <c r="R126" i="5" l="1"/>
  <c r="AA126" i="5"/>
  <c r="T126" i="5" l="1"/>
  <c r="S126" i="5"/>
  <c r="AB126" i="5"/>
  <c r="U126" i="5" l="1"/>
  <c r="X127" i="5"/>
  <c r="Y127" i="5" s="1"/>
  <c r="V126" i="5" l="1"/>
  <c r="Z127" i="5"/>
  <c r="AA127" i="5" l="1"/>
  <c r="R127" i="5"/>
  <c r="T127" i="5" l="1"/>
  <c r="S127" i="5"/>
  <c r="AB127" i="5"/>
  <c r="U127" i="5" l="1"/>
  <c r="X128" i="5"/>
  <c r="Y128" i="5" s="1"/>
  <c r="Z128" i="5" l="1"/>
  <c r="AA128" i="5" s="1"/>
  <c r="AB128" i="5" s="1"/>
  <c r="V127" i="5"/>
  <c r="X129" i="5" l="1"/>
  <c r="Y129" i="5" s="1"/>
  <c r="R128" i="5"/>
  <c r="T128" i="5" l="1"/>
  <c r="S128" i="5"/>
  <c r="U128" i="5" s="1"/>
  <c r="V128" i="5" s="1"/>
  <c r="Z129" i="5"/>
  <c r="AA129" i="5" s="1"/>
  <c r="AB129" i="5" s="1"/>
  <c r="X130" i="5" l="1"/>
  <c r="Y130" i="5" s="1"/>
  <c r="R129" i="5"/>
  <c r="T129" i="5" l="1"/>
  <c r="S129" i="5"/>
  <c r="U129" i="5" s="1"/>
  <c r="V129" i="5" s="1"/>
  <c r="Z130" i="5"/>
  <c r="AA130" i="5" s="1"/>
  <c r="AB130" i="5" s="1"/>
  <c r="R130" i="5" l="1"/>
  <c r="X131" i="5"/>
  <c r="Y131" i="5" s="1"/>
  <c r="T130" i="5" l="1"/>
  <c r="S130" i="5"/>
  <c r="U130" i="5" s="1"/>
  <c r="V130" i="5" s="1"/>
  <c r="Z131" i="5"/>
  <c r="AA131" i="5" s="1"/>
  <c r="AB131" i="5" s="1"/>
  <c r="X132" i="5" l="1"/>
  <c r="Y132" i="5" s="1"/>
  <c r="R131" i="5"/>
  <c r="T131" i="5" l="1"/>
  <c r="S131" i="5"/>
  <c r="U131" i="5" s="1"/>
  <c r="V131" i="5" s="1"/>
  <c r="Z132" i="5"/>
  <c r="AA132" i="5" s="1"/>
  <c r="AB132" i="5" s="1"/>
  <c r="R132" i="5" l="1"/>
  <c r="X133" i="5"/>
  <c r="Y133" i="5" s="1"/>
  <c r="T132" i="5" l="1"/>
  <c r="S132" i="5"/>
  <c r="U132" i="5" s="1"/>
  <c r="V132" i="5" s="1"/>
  <c r="Z133" i="5"/>
  <c r="AA133" i="5" s="1"/>
  <c r="AB133" i="5" s="1"/>
  <c r="R133" i="5" l="1"/>
  <c r="X134" i="5"/>
  <c r="Y134" i="5" l="1"/>
  <c r="K46" i="5" s="1"/>
  <c r="T133" i="5"/>
  <c r="S133" i="5"/>
  <c r="U133" i="5" s="1"/>
  <c r="V133" i="5" s="1"/>
  <c r="Z134" i="5"/>
  <c r="L46" i="5" s="1"/>
  <c r="R134" i="5" l="1"/>
  <c r="AA134" i="5"/>
  <c r="M46" i="5" s="1"/>
  <c r="T134" i="5" l="1"/>
  <c r="S134" i="5"/>
  <c r="D46" i="5" s="1"/>
  <c r="AB134" i="5"/>
  <c r="E46" i="5"/>
  <c r="X135" i="5" l="1"/>
  <c r="Y135" i="5" s="1"/>
  <c r="U134" i="5"/>
  <c r="F46" i="5" s="1"/>
  <c r="V134" i="5" l="1"/>
  <c r="Z135" i="5"/>
  <c r="R135" i="5" l="1"/>
  <c r="AA135" i="5"/>
  <c r="T135" i="5" l="1"/>
  <c r="S135" i="5"/>
  <c r="AB135" i="5"/>
  <c r="U135" i="5" l="1"/>
  <c r="X136" i="5"/>
  <c r="Y136" i="5" s="1"/>
  <c r="V135" i="5" l="1"/>
  <c r="Z136" i="5"/>
  <c r="R136" i="5" l="1"/>
  <c r="AA136" i="5"/>
  <c r="T136" i="5" l="1"/>
  <c r="S136" i="5"/>
  <c r="AB136" i="5"/>
  <c r="U136" i="5" l="1"/>
  <c r="X137" i="5"/>
  <c r="Y137" i="5" s="1"/>
  <c r="Z137" i="5" l="1"/>
  <c r="V136" i="5"/>
  <c r="R137" i="5" l="1"/>
  <c r="AA137" i="5"/>
  <c r="T137" i="5" l="1"/>
  <c r="S137" i="5"/>
  <c r="AB137" i="5"/>
  <c r="U137" i="5" l="1"/>
  <c r="X138" i="5"/>
  <c r="Y138" i="5" s="1"/>
  <c r="V137" i="5" l="1"/>
  <c r="Z138" i="5"/>
  <c r="AA138" i="5" l="1"/>
  <c r="R138" i="5"/>
  <c r="T138" i="5" l="1"/>
  <c r="S138" i="5"/>
  <c r="AB138" i="5"/>
  <c r="X139" i="5" l="1"/>
  <c r="Y139" i="5" s="1"/>
  <c r="U138" i="5"/>
  <c r="V138" i="5" l="1"/>
  <c r="Z139" i="5"/>
  <c r="AA139" i="5" l="1"/>
  <c r="R139" i="5"/>
  <c r="T139" i="5" l="1"/>
  <c r="S139" i="5"/>
  <c r="AB139" i="5"/>
  <c r="X140" i="5" l="1"/>
  <c r="Y140" i="5" s="1"/>
  <c r="U139" i="5"/>
  <c r="V139" i="5" l="1"/>
  <c r="Z140" i="5"/>
  <c r="AA140" i="5" s="1"/>
  <c r="AB140" i="5" s="1"/>
  <c r="X141" i="5" l="1"/>
  <c r="Y141" i="5" s="1"/>
  <c r="R140" i="5"/>
  <c r="T140" i="5" l="1"/>
  <c r="S140" i="5"/>
  <c r="U140" i="5" s="1"/>
  <c r="V140" i="5" s="1"/>
  <c r="Z141" i="5"/>
  <c r="AA141" i="5" s="1"/>
  <c r="AB141" i="5" s="1"/>
  <c r="X142" i="5" l="1"/>
  <c r="Y142" i="5" s="1"/>
  <c r="R141" i="5"/>
  <c r="T141" i="5" l="1"/>
  <c r="S141" i="5"/>
  <c r="U141" i="5" s="1"/>
  <c r="V141" i="5" s="1"/>
  <c r="Z142" i="5"/>
  <c r="AA142" i="5" s="1"/>
  <c r="AB142" i="5" s="1"/>
  <c r="R142" i="5" l="1"/>
  <c r="X143" i="5"/>
  <c r="Y143" i="5" s="1"/>
  <c r="T142" i="5" l="1"/>
  <c r="S142" i="5"/>
  <c r="U142" i="5" s="1"/>
  <c r="V142" i="5" s="1"/>
  <c r="Z143" i="5"/>
  <c r="AA143" i="5" s="1"/>
  <c r="AB143" i="5" s="1"/>
  <c r="X144" i="5" l="1"/>
  <c r="Y144" i="5" s="1"/>
  <c r="R143" i="5"/>
  <c r="T143" i="5" l="1"/>
  <c r="S143" i="5"/>
  <c r="U143" i="5" s="1"/>
  <c r="V143" i="5" s="1"/>
  <c r="Z144" i="5"/>
  <c r="AA144" i="5" s="1"/>
  <c r="AB144" i="5" s="1"/>
  <c r="X145" i="5" l="1"/>
  <c r="Y145" i="5" s="1"/>
  <c r="R144" i="5"/>
  <c r="T144" i="5" l="1"/>
  <c r="S144" i="5"/>
  <c r="U144" i="5" s="1"/>
  <c r="V144" i="5" s="1"/>
  <c r="Z145" i="5"/>
  <c r="AA145" i="5" s="1"/>
  <c r="AB145" i="5" s="1"/>
  <c r="X146" i="5" l="1"/>
  <c r="R145" i="5"/>
  <c r="Y146" i="5" l="1"/>
  <c r="K47" i="5" s="1"/>
  <c r="T145" i="5"/>
  <c r="S145" i="5"/>
  <c r="U145" i="5" s="1"/>
  <c r="V145" i="5" s="1"/>
  <c r="Z146" i="5"/>
  <c r="L47" i="5" s="1"/>
  <c r="R146" i="5" l="1"/>
  <c r="AA146" i="5"/>
  <c r="M47" i="5" s="1"/>
  <c r="T146" i="5" l="1"/>
  <c r="S146" i="5"/>
  <c r="D47" i="5" s="1"/>
  <c r="AB146" i="5"/>
  <c r="E47" i="5"/>
  <c r="U146" i="5" l="1"/>
  <c r="F47" i="5" s="1"/>
  <c r="X147" i="5"/>
  <c r="Y147" i="5" s="1"/>
  <c r="Z147" i="5" l="1"/>
  <c r="V146" i="5"/>
  <c r="R147" i="5" l="1"/>
  <c r="AA147" i="5"/>
  <c r="T147" i="5" l="1"/>
  <c r="S147" i="5"/>
  <c r="AB147" i="5"/>
  <c r="U147" i="5" l="1"/>
  <c r="X148" i="5"/>
  <c r="Y148" i="5" s="1"/>
  <c r="Z148" i="5" l="1"/>
  <c r="V147" i="5"/>
  <c r="R148" i="5" l="1"/>
  <c r="AA148" i="5"/>
  <c r="T148" i="5" l="1"/>
  <c r="S148" i="5"/>
  <c r="AB148" i="5"/>
  <c r="U148" i="5" l="1"/>
  <c r="X149" i="5"/>
  <c r="Y149" i="5" s="1"/>
  <c r="Z149" i="5" l="1"/>
  <c r="V148" i="5"/>
  <c r="R149" i="5" l="1"/>
  <c r="AA149" i="5"/>
  <c r="T149" i="5" l="1"/>
  <c r="S149" i="5"/>
  <c r="AB149" i="5"/>
  <c r="U149" i="5" l="1"/>
  <c r="X150" i="5"/>
  <c r="Y150" i="5" s="1"/>
  <c r="Z150" i="5" l="1"/>
  <c r="V149" i="5"/>
  <c r="R150" i="5" l="1"/>
  <c r="AA150" i="5"/>
  <c r="T150" i="5" l="1"/>
  <c r="S150" i="5"/>
  <c r="AB150" i="5"/>
  <c r="U150" i="5" l="1"/>
  <c r="X151" i="5"/>
  <c r="Y151" i="5" s="1"/>
  <c r="Z151" i="5" l="1"/>
  <c r="V150" i="5"/>
  <c r="R151" i="5" l="1"/>
  <c r="AA151" i="5"/>
  <c r="T151" i="5" l="1"/>
  <c r="S151" i="5"/>
  <c r="AB151" i="5"/>
  <c r="U151" i="5" l="1"/>
  <c r="X152" i="5"/>
  <c r="Y152" i="5" s="1"/>
  <c r="Z152" i="5" l="1"/>
  <c r="AA152" i="5" s="1"/>
  <c r="AB152" i="5" s="1"/>
  <c r="V151" i="5"/>
  <c r="X153" i="5" l="1"/>
  <c r="Y153" i="5" s="1"/>
  <c r="R152" i="5"/>
  <c r="T152" i="5" l="1"/>
  <c r="S152" i="5"/>
  <c r="U152" i="5" s="1"/>
  <c r="V152" i="5" s="1"/>
  <c r="Z153" i="5"/>
  <c r="AA153" i="5" s="1"/>
  <c r="AB153" i="5" s="1"/>
  <c r="X154" i="5" l="1"/>
  <c r="Y154" i="5" s="1"/>
  <c r="R153" i="5"/>
  <c r="T153" i="5" l="1"/>
  <c r="S153" i="5"/>
  <c r="U153" i="5" s="1"/>
  <c r="V153" i="5" s="1"/>
  <c r="Z154" i="5"/>
  <c r="AA154" i="5" s="1"/>
  <c r="AB154" i="5" s="1"/>
  <c r="X155" i="5" l="1"/>
  <c r="Y155" i="5" s="1"/>
  <c r="R154" i="5"/>
  <c r="T154" i="5" l="1"/>
  <c r="S154" i="5"/>
  <c r="U154" i="5" s="1"/>
  <c r="V154" i="5" s="1"/>
  <c r="Z155" i="5"/>
  <c r="AA155" i="5" s="1"/>
  <c r="AB155" i="5" s="1"/>
  <c r="X156" i="5" l="1"/>
  <c r="Y156" i="5" s="1"/>
  <c r="R155" i="5"/>
  <c r="T155" i="5" l="1"/>
  <c r="S155" i="5"/>
  <c r="U155" i="5" s="1"/>
  <c r="V155" i="5" s="1"/>
  <c r="Z156" i="5"/>
  <c r="AA156" i="5" s="1"/>
  <c r="AB156" i="5" s="1"/>
  <c r="X157" i="5" l="1"/>
  <c r="Y157" i="5" s="1"/>
  <c r="R156" i="5"/>
  <c r="T156" i="5" l="1"/>
  <c r="S156" i="5"/>
  <c r="U156" i="5" s="1"/>
  <c r="V156" i="5" s="1"/>
  <c r="Z157" i="5"/>
  <c r="AA157" i="5" s="1"/>
  <c r="AB157" i="5" s="1"/>
  <c r="X158" i="5" l="1"/>
  <c r="R157" i="5"/>
  <c r="Y158" i="5" l="1"/>
  <c r="K48" i="5" s="1"/>
  <c r="T157" i="5"/>
  <c r="S157" i="5"/>
  <c r="Z158" i="5"/>
  <c r="L48" i="5" s="1"/>
  <c r="U157" i="5" l="1"/>
  <c r="V157" i="5" s="1"/>
  <c r="R158" i="5"/>
  <c r="AA158" i="5"/>
  <c r="M48" i="5" s="1"/>
  <c r="T158" i="5" l="1"/>
  <c r="S158" i="5"/>
  <c r="D48" i="5" s="1"/>
  <c r="AB158" i="5"/>
  <c r="E48" i="5"/>
  <c r="U158" i="5" l="1"/>
  <c r="F48" i="5" s="1"/>
  <c r="X159" i="5"/>
  <c r="Y159" i="5" s="1"/>
  <c r="Z159" i="5" l="1"/>
  <c r="V158" i="5"/>
  <c r="R159" i="5" l="1"/>
  <c r="AA159" i="5"/>
  <c r="T159" i="5" l="1"/>
  <c r="S159" i="5"/>
  <c r="AB159" i="5"/>
  <c r="U159" i="5" l="1"/>
  <c r="X160" i="5"/>
  <c r="Y160" i="5" s="1"/>
  <c r="Z160" i="5" l="1"/>
  <c r="V159" i="5"/>
  <c r="R160" i="5" l="1"/>
  <c r="AA160" i="5"/>
  <c r="T160" i="5" l="1"/>
  <c r="S160" i="5"/>
  <c r="AB160" i="5"/>
  <c r="X161" i="5" l="1"/>
  <c r="Y161" i="5" s="1"/>
  <c r="U160" i="5"/>
  <c r="V160" i="5" l="1"/>
  <c r="Z161" i="5"/>
  <c r="AA161" i="5" l="1"/>
  <c r="R161" i="5"/>
  <c r="T161" i="5" l="1"/>
  <c r="S161" i="5"/>
  <c r="AB161" i="5"/>
  <c r="X162" i="5" l="1"/>
  <c r="Y162" i="5" s="1"/>
  <c r="U161" i="5"/>
  <c r="V161" i="5" l="1"/>
  <c r="Z162" i="5"/>
  <c r="R162" i="5" l="1"/>
  <c r="AA162" i="5"/>
  <c r="T162" i="5" l="1"/>
  <c r="S162" i="5"/>
  <c r="AB162" i="5"/>
  <c r="U162" i="5" l="1"/>
  <c r="X163" i="5"/>
  <c r="Y163" i="5" s="1"/>
  <c r="Z163" i="5" l="1"/>
  <c r="V162" i="5"/>
  <c r="R163" i="5" l="1"/>
  <c r="AA163" i="5"/>
  <c r="T163" i="5" l="1"/>
  <c r="S163" i="5"/>
  <c r="AB163" i="5"/>
  <c r="U163" i="5" l="1"/>
  <c r="X164" i="5"/>
  <c r="Y164" i="5" s="1"/>
  <c r="Z164" i="5" l="1"/>
  <c r="AA164" i="5" s="1"/>
  <c r="AB164" i="5" s="1"/>
  <c r="V163" i="5"/>
  <c r="X165" i="5" l="1"/>
  <c r="Y165" i="5" s="1"/>
  <c r="R164" i="5"/>
  <c r="T164" i="5" l="1"/>
  <c r="S164" i="5"/>
  <c r="U164" i="5" s="1"/>
  <c r="V164" i="5" s="1"/>
  <c r="Z165" i="5"/>
  <c r="AA165" i="5" s="1"/>
  <c r="AB165" i="5" s="1"/>
  <c r="X166" i="5" l="1"/>
  <c r="Y166" i="5" s="1"/>
  <c r="R165" i="5"/>
  <c r="T165" i="5" l="1"/>
  <c r="S165" i="5"/>
  <c r="U165" i="5" s="1"/>
  <c r="V165" i="5" s="1"/>
  <c r="Z166" i="5"/>
  <c r="AA166" i="5" s="1"/>
  <c r="AB166" i="5" s="1"/>
  <c r="X167" i="5" l="1"/>
  <c r="Y167" i="5" s="1"/>
  <c r="R166" i="5"/>
  <c r="T166" i="5" l="1"/>
  <c r="S166" i="5"/>
  <c r="U166" i="5" s="1"/>
  <c r="V166" i="5" s="1"/>
  <c r="Z167" i="5"/>
  <c r="AA167" i="5" s="1"/>
  <c r="AB167" i="5" s="1"/>
  <c r="X168" i="5" l="1"/>
  <c r="Y168" i="5" s="1"/>
  <c r="R167" i="5"/>
  <c r="T167" i="5" l="1"/>
  <c r="S167" i="5"/>
  <c r="U167" i="5" s="1"/>
  <c r="V167" i="5" s="1"/>
  <c r="Z168" i="5"/>
  <c r="AA168" i="5" s="1"/>
  <c r="AB168" i="5" s="1"/>
  <c r="X169" i="5" l="1"/>
  <c r="Y169" i="5" s="1"/>
  <c r="R168" i="5"/>
  <c r="T168" i="5" l="1"/>
  <c r="S168" i="5"/>
  <c r="U168" i="5" s="1"/>
  <c r="V168" i="5" s="1"/>
  <c r="Z169" i="5"/>
  <c r="AA169" i="5" s="1"/>
  <c r="AB169" i="5" s="1"/>
  <c r="X170" i="5" l="1"/>
  <c r="R169" i="5"/>
  <c r="Y170" i="5" l="1"/>
  <c r="K49" i="5" s="1"/>
  <c r="T169" i="5"/>
  <c r="S169" i="5"/>
  <c r="U169" i="5" s="1"/>
  <c r="V169" i="5" s="1"/>
  <c r="Z170" i="5"/>
  <c r="L49" i="5" s="1"/>
  <c r="R170" i="5" l="1"/>
  <c r="AA170" i="5"/>
  <c r="M49" i="5" s="1"/>
  <c r="T170" i="5" l="1"/>
  <c r="S170" i="5"/>
  <c r="D49" i="5" s="1"/>
  <c r="AB170" i="5"/>
  <c r="E49" i="5"/>
  <c r="U170" i="5" l="1"/>
  <c r="F49" i="5" s="1"/>
  <c r="X171" i="5"/>
  <c r="Y171" i="5" s="1"/>
  <c r="V170" i="5" l="1"/>
  <c r="Z171" i="5"/>
  <c r="AA171" i="5" l="1"/>
  <c r="R171" i="5"/>
  <c r="T171" i="5" l="1"/>
  <c r="S171" i="5"/>
  <c r="AB171" i="5"/>
  <c r="X172" i="5" l="1"/>
  <c r="Y172" i="5" s="1"/>
  <c r="U171" i="5"/>
  <c r="V171" i="5" l="1"/>
  <c r="Z172" i="5"/>
  <c r="R172" i="5" l="1"/>
  <c r="AA172" i="5"/>
  <c r="T172" i="5" l="1"/>
  <c r="S172" i="5"/>
  <c r="AB172" i="5"/>
  <c r="U172" i="5" l="1"/>
  <c r="X173" i="5"/>
  <c r="Y173" i="5" s="1"/>
  <c r="Z173" i="5" l="1"/>
  <c r="V172" i="5"/>
  <c r="R173" i="5" l="1"/>
  <c r="AA173" i="5"/>
  <c r="T173" i="5" l="1"/>
  <c r="S173" i="5"/>
  <c r="AB173" i="5"/>
  <c r="U173" i="5" l="1"/>
  <c r="X174" i="5"/>
  <c r="Y174" i="5" s="1"/>
  <c r="Z174" i="5" l="1"/>
  <c r="V173" i="5"/>
  <c r="R174" i="5" l="1"/>
  <c r="AA174" i="5"/>
  <c r="T174" i="5" l="1"/>
  <c r="S174" i="5"/>
  <c r="AB174" i="5"/>
  <c r="U174" i="5" l="1"/>
  <c r="X175" i="5"/>
  <c r="Y175" i="5" s="1"/>
  <c r="V174" i="5" l="1"/>
  <c r="Z175" i="5"/>
  <c r="AA175" i="5" l="1"/>
  <c r="R175" i="5"/>
  <c r="T175" i="5" l="1"/>
  <c r="S175" i="5"/>
  <c r="AB175" i="5"/>
  <c r="X176" i="5" l="1"/>
  <c r="Y176" i="5" s="1"/>
  <c r="U175" i="5"/>
  <c r="V175" i="5" l="1"/>
  <c r="Z176" i="5"/>
  <c r="AA176" i="5" s="1"/>
  <c r="AB176" i="5" s="1"/>
  <c r="X177" i="5" l="1"/>
  <c r="Y177" i="5" s="1"/>
  <c r="R176" i="5"/>
  <c r="T176" i="5" l="1"/>
  <c r="S176" i="5"/>
  <c r="U176" i="5" s="1"/>
  <c r="V176" i="5" s="1"/>
  <c r="Z177" i="5"/>
  <c r="AA177" i="5" s="1"/>
  <c r="AB177" i="5" s="1"/>
  <c r="X178" i="5" l="1"/>
  <c r="Y178" i="5" s="1"/>
  <c r="R177" i="5"/>
  <c r="T177" i="5" l="1"/>
  <c r="S177" i="5"/>
  <c r="U177" i="5" s="1"/>
  <c r="V177" i="5" s="1"/>
  <c r="Z178" i="5"/>
  <c r="AA178" i="5" s="1"/>
  <c r="AB178" i="5" s="1"/>
  <c r="X179" i="5" l="1"/>
  <c r="Y179" i="5" s="1"/>
  <c r="R178" i="5"/>
  <c r="T178" i="5" l="1"/>
  <c r="S178" i="5"/>
  <c r="U178" i="5" s="1"/>
  <c r="V178" i="5" s="1"/>
  <c r="Z179" i="5"/>
  <c r="AA179" i="5" s="1"/>
  <c r="AB179" i="5" s="1"/>
  <c r="X180" i="5" l="1"/>
  <c r="Y180" i="5" s="1"/>
  <c r="R179" i="5"/>
  <c r="T179" i="5" l="1"/>
  <c r="S179" i="5"/>
  <c r="U179" i="5" s="1"/>
  <c r="V179" i="5" s="1"/>
  <c r="Z180" i="5"/>
  <c r="AA180" i="5" s="1"/>
  <c r="AB180" i="5" s="1"/>
  <c r="X181" i="5" l="1"/>
  <c r="Y181" i="5" s="1"/>
  <c r="R180" i="5"/>
  <c r="T180" i="5" l="1"/>
  <c r="S180" i="5"/>
  <c r="U180" i="5" s="1"/>
  <c r="V180" i="5" s="1"/>
  <c r="Z181" i="5"/>
  <c r="AA181" i="5" s="1"/>
  <c r="AB181" i="5" s="1"/>
  <c r="X182" i="5" l="1"/>
  <c r="R181" i="5"/>
  <c r="Y182" i="5" l="1"/>
  <c r="K50" i="5" s="1"/>
  <c r="T181" i="5"/>
  <c r="S181" i="5"/>
  <c r="U181" i="5" s="1"/>
  <c r="V181" i="5" s="1"/>
  <c r="Z182" i="5"/>
  <c r="L50" i="5" s="1"/>
  <c r="R182" i="5" l="1"/>
  <c r="AA182" i="5"/>
  <c r="M50" i="5" s="1"/>
  <c r="T182" i="5" l="1"/>
  <c r="S182" i="5"/>
  <c r="D50" i="5" s="1"/>
  <c r="AB182" i="5"/>
  <c r="E50" i="5"/>
  <c r="U182" i="5" l="1"/>
  <c r="F50" i="5" s="1"/>
  <c r="X183" i="5"/>
  <c r="Y183" i="5" s="1"/>
  <c r="Z183" i="5" l="1"/>
  <c r="V182" i="5"/>
  <c r="R183" i="5" l="1"/>
  <c r="AA183" i="5"/>
  <c r="T183" i="5" l="1"/>
  <c r="S183" i="5"/>
  <c r="AB183" i="5"/>
  <c r="X184" i="5" l="1"/>
  <c r="Y184" i="5" s="1"/>
  <c r="U183" i="5"/>
  <c r="V183" i="5" l="1"/>
  <c r="Z184" i="5"/>
  <c r="AA184" i="5" l="1"/>
  <c r="R184" i="5"/>
  <c r="T184" i="5" l="1"/>
  <c r="S184" i="5"/>
  <c r="AB184" i="5"/>
  <c r="X185" i="5" l="1"/>
  <c r="Y185" i="5" s="1"/>
  <c r="U184" i="5"/>
  <c r="V184" i="5" l="1"/>
  <c r="Z185" i="5"/>
  <c r="R185" i="5" l="1"/>
  <c r="AA185" i="5"/>
  <c r="T185" i="5" l="1"/>
  <c r="S185" i="5"/>
  <c r="AB185" i="5"/>
  <c r="U185" i="5" l="1"/>
  <c r="X186" i="5"/>
  <c r="Y186" i="5" s="1"/>
  <c r="Z186" i="5" l="1"/>
  <c r="V185" i="5"/>
  <c r="R186" i="5" l="1"/>
  <c r="AA186" i="5"/>
  <c r="T186" i="5" l="1"/>
  <c r="S186" i="5"/>
  <c r="AB186" i="5"/>
  <c r="U186" i="5" l="1"/>
  <c r="X187" i="5"/>
  <c r="Y187" i="5" s="1"/>
  <c r="Z187" i="5" l="1"/>
  <c r="V186" i="5"/>
  <c r="R187" i="5" l="1"/>
  <c r="AA187" i="5"/>
  <c r="T187" i="5" l="1"/>
  <c r="S187" i="5"/>
  <c r="AB187" i="5"/>
  <c r="U187" i="5" l="1"/>
  <c r="X188" i="5"/>
  <c r="Y188" i="5" s="1"/>
  <c r="Z188" i="5" l="1"/>
  <c r="AA188" i="5" s="1"/>
  <c r="AB188" i="5" s="1"/>
  <c r="V187" i="5"/>
  <c r="X189" i="5" l="1"/>
  <c r="Y189" i="5" s="1"/>
  <c r="R188" i="5"/>
  <c r="T188" i="5" l="1"/>
  <c r="S188" i="5"/>
  <c r="U188" i="5" s="1"/>
  <c r="V188" i="5" s="1"/>
  <c r="Z189" i="5"/>
  <c r="AA189" i="5" s="1"/>
  <c r="AB189" i="5" s="1"/>
  <c r="R189" i="5" l="1"/>
  <c r="X190" i="5"/>
  <c r="Y190" i="5" s="1"/>
  <c r="T189" i="5" l="1"/>
  <c r="S189" i="5"/>
  <c r="U189" i="5" s="1"/>
  <c r="V189" i="5" s="1"/>
  <c r="Z190" i="5"/>
  <c r="AA190" i="5" s="1"/>
  <c r="AB190" i="5" s="1"/>
  <c r="R190" i="5" l="1"/>
  <c r="X191" i="5"/>
  <c r="Y191" i="5" s="1"/>
  <c r="T190" i="5" l="1"/>
  <c r="S190" i="5"/>
  <c r="U190" i="5" s="1"/>
  <c r="V190" i="5" s="1"/>
  <c r="Z191" i="5"/>
  <c r="AA191" i="5" s="1"/>
  <c r="AB191" i="5" s="1"/>
  <c r="R191" i="5" l="1"/>
  <c r="X192" i="5"/>
  <c r="Y192" i="5" s="1"/>
  <c r="T191" i="5" l="1"/>
  <c r="S191" i="5"/>
  <c r="U191" i="5" s="1"/>
  <c r="V191" i="5" s="1"/>
  <c r="Z192" i="5"/>
  <c r="AA192" i="5" s="1"/>
  <c r="AB192" i="5" s="1"/>
  <c r="R192" i="5" l="1"/>
  <c r="X193" i="5"/>
  <c r="Y193" i="5" s="1"/>
  <c r="T192" i="5" l="1"/>
  <c r="S192" i="5"/>
  <c r="U192" i="5" s="1"/>
  <c r="V192" i="5" s="1"/>
  <c r="Z193" i="5"/>
  <c r="AA193" i="5" s="1"/>
  <c r="AB193" i="5" s="1"/>
  <c r="X194" i="5" l="1"/>
  <c r="R193" i="5"/>
  <c r="Y194" i="5" l="1"/>
  <c r="K51" i="5" s="1"/>
  <c r="T193" i="5"/>
  <c r="S193" i="5"/>
  <c r="U193" i="5" s="1"/>
  <c r="V193" i="5" s="1"/>
  <c r="Z194" i="5"/>
  <c r="L51" i="5" s="1"/>
  <c r="R194" i="5" l="1"/>
  <c r="AA194" i="5"/>
  <c r="M51" i="5" s="1"/>
  <c r="T194" i="5" l="1"/>
  <c r="S194" i="5"/>
  <c r="D51" i="5" s="1"/>
  <c r="AB194" i="5"/>
  <c r="E51" i="5"/>
  <c r="U194" i="5" l="1"/>
  <c r="F51" i="5" s="1"/>
  <c r="X195" i="5"/>
  <c r="Y195" i="5" s="1"/>
  <c r="Z195" i="5" l="1"/>
  <c r="V194" i="5"/>
  <c r="R195" i="5" l="1"/>
  <c r="AA195" i="5"/>
  <c r="T195" i="5" l="1"/>
  <c r="S195" i="5"/>
  <c r="AB195" i="5"/>
  <c r="U195" i="5" l="1"/>
  <c r="X196" i="5"/>
  <c r="Y196" i="5" s="1"/>
  <c r="Z196" i="5" l="1"/>
  <c r="V195" i="5"/>
  <c r="R196" i="5" l="1"/>
  <c r="AA196" i="5"/>
  <c r="T196" i="5" l="1"/>
  <c r="S196" i="5"/>
  <c r="AB196" i="5"/>
  <c r="X197" i="5" l="1"/>
  <c r="Y197" i="5" s="1"/>
  <c r="U196" i="5"/>
  <c r="V196" i="5" l="1"/>
  <c r="Z197" i="5"/>
  <c r="AA197" i="5" l="1"/>
  <c r="R197" i="5"/>
  <c r="T197" i="5" l="1"/>
  <c r="S197" i="5"/>
  <c r="AB197" i="5"/>
  <c r="X198" i="5" l="1"/>
  <c r="Y198" i="5" s="1"/>
  <c r="U197" i="5"/>
  <c r="V197" i="5" l="1"/>
  <c r="Z198" i="5"/>
  <c r="AA198" i="5" l="1"/>
  <c r="R198" i="5"/>
  <c r="T198" i="5" l="1"/>
  <c r="S198" i="5"/>
  <c r="AB198" i="5"/>
  <c r="X199" i="5" l="1"/>
  <c r="Y199" i="5" s="1"/>
  <c r="U198" i="5"/>
  <c r="V198" i="5" l="1"/>
  <c r="Z199" i="5"/>
  <c r="R199" i="5" l="1"/>
  <c r="AA199" i="5"/>
  <c r="T199" i="5" l="1"/>
  <c r="S199" i="5"/>
  <c r="AB199" i="5"/>
  <c r="U199" i="5" l="1"/>
  <c r="X200" i="5"/>
  <c r="Y200" i="5" s="1"/>
  <c r="Z200" i="5" l="1"/>
  <c r="AA200" i="5" s="1"/>
  <c r="AB200" i="5" s="1"/>
  <c r="V199" i="5"/>
  <c r="X201" i="5" l="1"/>
  <c r="Y201" i="5" s="1"/>
  <c r="R200" i="5"/>
  <c r="T200" i="5" l="1"/>
  <c r="S200" i="5"/>
  <c r="U200" i="5" s="1"/>
  <c r="V200" i="5" s="1"/>
  <c r="Z201" i="5"/>
  <c r="AA201" i="5" s="1"/>
  <c r="AB201" i="5" s="1"/>
  <c r="R201" i="5" l="1"/>
  <c r="X202" i="5"/>
  <c r="Y202" i="5" s="1"/>
  <c r="T201" i="5" l="1"/>
  <c r="S201" i="5"/>
  <c r="U201" i="5" s="1"/>
  <c r="V201" i="5" s="1"/>
  <c r="Z202" i="5"/>
  <c r="AA202" i="5" s="1"/>
  <c r="AB202" i="5" s="1"/>
  <c r="R202" i="5" l="1"/>
  <c r="X203" i="5"/>
  <c r="Y203" i="5" s="1"/>
  <c r="T202" i="5" l="1"/>
  <c r="S202" i="5"/>
  <c r="U202" i="5" s="1"/>
  <c r="V202" i="5" s="1"/>
  <c r="Z203" i="5"/>
  <c r="AA203" i="5" s="1"/>
  <c r="AB203" i="5" s="1"/>
  <c r="X204" i="5" l="1"/>
  <c r="Y204" i="5" s="1"/>
  <c r="R203" i="5"/>
  <c r="T203" i="5" l="1"/>
  <c r="S203" i="5"/>
  <c r="U203" i="5" s="1"/>
  <c r="V203" i="5" s="1"/>
  <c r="Z204" i="5"/>
  <c r="AA204" i="5" s="1"/>
  <c r="AB204" i="5" s="1"/>
  <c r="X205" i="5" l="1"/>
  <c r="Y205" i="5" s="1"/>
  <c r="R204" i="5"/>
  <c r="T204" i="5" l="1"/>
  <c r="S204" i="5"/>
  <c r="U204" i="5" s="1"/>
  <c r="V204" i="5" s="1"/>
  <c r="Z205" i="5"/>
  <c r="AA205" i="5" s="1"/>
  <c r="AB205" i="5" s="1"/>
  <c r="R205" i="5" l="1"/>
  <c r="X206" i="5"/>
  <c r="Y206" i="5" l="1"/>
  <c r="K52" i="5" s="1"/>
  <c r="T205" i="5"/>
  <c r="S205" i="5"/>
  <c r="U205" i="5" s="1"/>
  <c r="V205" i="5" s="1"/>
  <c r="Z206" i="5"/>
  <c r="L52" i="5" s="1"/>
  <c r="R206" i="5" l="1"/>
  <c r="AA206" i="5"/>
  <c r="M52" i="5" s="1"/>
  <c r="T206" i="5" l="1"/>
  <c r="S206" i="5"/>
  <c r="D52" i="5" s="1"/>
  <c r="AB206" i="5"/>
  <c r="E52" i="5"/>
  <c r="U206" i="5" l="1"/>
  <c r="F52" i="5" s="1"/>
  <c r="X207" i="5"/>
  <c r="Y207" i="5" s="1"/>
  <c r="Z207" i="5" l="1"/>
  <c r="V206" i="5"/>
  <c r="R207" i="5" l="1"/>
  <c r="AA207" i="5"/>
  <c r="T207" i="5" l="1"/>
  <c r="S207" i="5"/>
  <c r="AB207" i="5"/>
  <c r="X208" i="5" l="1"/>
  <c r="Y208" i="5" s="1"/>
  <c r="U207" i="5"/>
  <c r="V207" i="5" l="1"/>
  <c r="Z208" i="5"/>
  <c r="AA208" i="5" l="1"/>
  <c r="R208" i="5"/>
  <c r="T208" i="5" l="1"/>
  <c r="S208" i="5"/>
  <c r="AB208" i="5"/>
  <c r="X209" i="5" l="1"/>
  <c r="Y209" i="5" s="1"/>
  <c r="U208" i="5"/>
  <c r="V208" i="5" l="1"/>
  <c r="Z209" i="5"/>
  <c r="R209" i="5" l="1"/>
  <c r="AA209" i="5"/>
  <c r="T209" i="5" l="1"/>
  <c r="S209" i="5"/>
  <c r="AB209" i="5"/>
  <c r="X210" i="5" l="1"/>
  <c r="Y210" i="5" s="1"/>
  <c r="U209" i="5"/>
  <c r="V209" i="5" l="1"/>
  <c r="Z210" i="5"/>
  <c r="AA210" i="5" l="1"/>
  <c r="R210" i="5"/>
  <c r="T210" i="5" l="1"/>
  <c r="S210" i="5"/>
  <c r="AB210" i="5"/>
  <c r="X211" i="5" l="1"/>
  <c r="Y211" i="5" s="1"/>
  <c r="U210" i="5"/>
  <c r="V210" i="5" l="1"/>
  <c r="Z211" i="5"/>
  <c r="R211" i="5" l="1"/>
  <c r="AA211" i="5"/>
  <c r="T211" i="5" l="1"/>
  <c r="S211" i="5"/>
  <c r="AB211" i="5"/>
  <c r="U211" i="5" l="1"/>
  <c r="X212" i="5"/>
  <c r="Y212" i="5" s="1"/>
  <c r="Z212" i="5" l="1"/>
  <c r="AA212" i="5" s="1"/>
  <c r="AB212" i="5" s="1"/>
  <c r="V211" i="5"/>
  <c r="X213" i="5" l="1"/>
  <c r="Y213" i="5" s="1"/>
  <c r="R212" i="5"/>
  <c r="T212" i="5" l="1"/>
  <c r="S212" i="5"/>
  <c r="U212" i="5" s="1"/>
  <c r="V212" i="5" s="1"/>
  <c r="Z213" i="5"/>
  <c r="AA213" i="5" s="1"/>
  <c r="AB213" i="5" s="1"/>
  <c r="X214" i="5" l="1"/>
  <c r="Y214" i="5" s="1"/>
  <c r="R213" i="5"/>
  <c r="T213" i="5" l="1"/>
  <c r="S213" i="5"/>
  <c r="U213" i="5" s="1"/>
  <c r="V213" i="5" s="1"/>
  <c r="Z214" i="5"/>
  <c r="AA214" i="5" s="1"/>
  <c r="AB214" i="5" s="1"/>
  <c r="X215" i="5" l="1"/>
  <c r="Y215" i="5" s="1"/>
  <c r="R214" i="5"/>
  <c r="T214" i="5" l="1"/>
  <c r="S214" i="5"/>
  <c r="U214" i="5" s="1"/>
  <c r="V214" i="5" s="1"/>
  <c r="Z215" i="5"/>
  <c r="AA215" i="5" s="1"/>
  <c r="AB215" i="5" s="1"/>
  <c r="X216" i="5" l="1"/>
  <c r="Y216" i="5" s="1"/>
  <c r="R215" i="5"/>
  <c r="T215" i="5" l="1"/>
  <c r="S215" i="5"/>
  <c r="U215" i="5" s="1"/>
  <c r="V215" i="5" s="1"/>
  <c r="Z216" i="5"/>
  <c r="AA216" i="5" s="1"/>
  <c r="AB216" i="5" s="1"/>
  <c r="X217" i="5" l="1"/>
  <c r="Y217" i="5" s="1"/>
  <c r="R216" i="5"/>
  <c r="T216" i="5" l="1"/>
  <c r="S216" i="5"/>
  <c r="U216" i="5" s="1"/>
  <c r="V216" i="5" s="1"/>
  <c r="Z217" i="5"/>
  <c r="AA217" i="5" s="1"/>
  <c r="AB217" i="5" s="1"/>
  <c r="X218" i="5" l="1"/>
  <c r="R217" i="5"/>
  <c r="Y218" i="5" l="1"/>
  <c r="K53" i="5" s="1"/>
  <c r="T217" i="5"/>
  <c r="S217" i="5"/>
  <c r="U217" i="5" s="1"/>
  <c r="V217" i="5" s="1"/>
  <c r="Z218" i="5"/>
  <c r="L53" i="5" s="1"/>
  <c r="R218" i="5" l="1"/>
  <c r="AA218" i="5"/>
  <c r="M53" i="5" s="1"/>
  <c r="T218" i="5" l="1"/>
  <c r="S218" i="5"/>
  <c r="D53" i="5" s="1"/>
  <c r="AB218" i="5"/>
  <c r="E53" i="5"/>
  <c r="U218" i="5" l="1"/>
  <c r="F53" i="5" s="1"/>
  <c r="X219" i="5"/>
  <c r="Y219" i="5" s="1"/>
  <c r="Z219" i="5" l="1"/>
  <c r="V218" i="5"/>
  <c r="R219" i="5" l="1"/>
  <c r="AA219" i="5"/>
  <c r="T219" i="5" l="1"/>
  <c r="S219" i="5"/>
  <c r="AB219" i="5"/>
  <c r="U219" i="5" l="1"/>
  <c r="X220" i="5"/>
  <c r="Y220" i="5" s="1"/>
  <c r="V219" i="5" l="1"/>
  <c r="Z220" i="5"/>
  <c r="AA220" i="5" l="1"/>
  <c r="R220" i="5"/>
  <c r="T220" i="5" l="1"/>
  <c r="S220" i="5" s="1"/>
  <c r="AB220" i="5"/>
  <c r="X221" i="5" l="1"/>
  <c r="Y221" i="5" s="1"/>
  <c r="U220" i="5"/>
  <c r="V220" i="5" l="1"/>
  <c r="Z221" i="5"/>
  <c r="AA221" i="5" l="1"/>
  <c r="R221" i="5"/>
  <c r="T221" i="5" l="1"/>
  <c r="S221" i="5"/>
  <c r="AB221" i="5"/>
  <c r="X222" i="5" l="1"/>
  <c r="Y222" i="5" s="1"/>
  <c r="U221" i="5"/>
  <c r="V221" i="5" l="1"/>
  <c r="Z222" i="5"/>
  <c r="AA222" i="5" l="1"/>
  <c r="R222" i="5"/>
  <c r="T222" i="5" l="1"/>
  <c r="S222" i="5"/>
  <c r="AB222" i="5"/>
  <c r="X223" i="5" l="1"/>
  <c r="Y223" i="5" s="1"/>
  <c r="U222" i="5"/>
  <c r="V222" i="5" l="1"/>
  <c r="Z223" i="5"/>
  <c r="R223" i="5" l="1"/>
  <c r="AA223" i="5"/>
  <c r="T223" i="5" l="1"/>
  <c r="S223" i="5"/>
  <c r="AB223" i="5"/>
  <c r="U223" i="5" l="1"/>
  <c r="X224" i="5"/>
  <c r="Y224" i="5" s="1"/>
  <c r="Z224" i="5" l="1"/>
  <c r="AA224" i="5" s="1"/>
  <c r="AB224" i="5" s="1"/>
  <c r="V223" i="5"/>
  <c r="X225" i="5" l="1"/>
  <c r="Y225" i="5" s="1"/>
  <c r="R224" i="5"/>
  <c r="T224" i="5" l="1"/>
  <c r="S224" i="5"/>
  <c r="U224" i="5" s="1"/>
  <c r="V224" i="5" s="1"/>
  <c r="Z225" i="5"/>
  <c r="AA225" i="5" s="1"/>
  <c r="AB225" i="5" s="1"/>
  <c r="R225" i="5" l="1"/>
  <c r="X226" i="5"/>
  <c r="Y226" i="5" s="1"/>
  <c r="T225" i="5" l="1"/>
  <c r="S225" i="5"/>
  <c r="U225" i="5" s="1"/>
  <c r="V225" i="5" s="1"/>
  <c r="Z226" i="5"/>
  <c r="AA226" i="5" s="1"/>
  <c r="AB226" i="5" s="1"/>
  <c r="R226" i="5" l="1"/>
  <c r="X227" i="5"/>
  <c r="Y227" i="5" s="1"/>
  <c r="T226" i="5" l="1"/>
  <c r="S226" i="5"/>
  <c r="U226" i="5" s="1"/>
  <c r="V226" i="5" s="1"/>
  <c r="Z227" i="5"/>
  <c r="AA227" i="5" s="1"/>
  <c r="AB227" i="5" s="1"/>
  <c r="R227" i="5" l="1"/>
  <c r="X228" i="5"/>
  <c r="Y228" i="5" s="1"/>
  <c r="T227" i="5" l="1"/>
  <c r="S227" i="5"/>
  <c r="U227" i="5" s="1"/>
  <c r="V227" i="5" s="1"/>
  <c r="Z228" i="5"/>
  <c r="AA228" i="5" s="1"/>
  <c r="AB228" i="5" s="1"/>
  <c r="R228" i="5" l="1"/>
  <c r="X229" i="5"/>
  <c r="Y229" i="5" s="1"/>
  <c r="T228" i="5" l="1"/>
  <c r="S228" i="5"/>
  <c r="U228" i="5" s="1"/>
  <c r="V228" i="5" s="1"/>
  <c r="Z229" i="5"/>
  <c r="AA229" i="5" s="1"/>
  <c r="AB229" i="5" s="1"/>
  <c r="R229" i="5" l="1"/>
  <c r="X230" i="5"/>
  <c r="Y230" i="5" l="1"/>
  <c r="K54" i="5" s="1"/>
  <c r="T229" i="5"/>
  <c r="S229" i="5"/>
  <c r="U229" i="5" s="1"/>
  <c r="V229" i="5" s="1"/>
  <c r="Z230" i="5"/>
  <c r="L54" i="5" s="1"/>
  <c r="R230" i="5" l="1"/>
  <c r="AA230" i="5"/>
  <c r="M54" i="5" s="1"/>
  <c r="T230" i="5" l="1"/>
  <c r="S230" i="5"/>
  <c r="D54" i="5" s="1"/>
  <c r="AB230" i="5"/>
  <c r="E54" i="5"/>
  <c r="U230" i="5" l="1"/>
  <c r="F54" i="5" s="1"/>
  <c r="X231" i="5"/>
  <c r="Y231" i="5" s="1"/>
  <c r="Z231" i="5" l="1"/>
  <c r="V230" i="5"/>
  <c r="R231" i="5" l="1"/>
  <c r="AA231" i="5"/>
  <c r="T231" i="5" l="1"/>
  <c r="S231" i="5"/>
  <c r="AB231" i="5"/>
  <c r="U231" i="5" l="1"/>
  <c r="X232" i="5"/>
  <c r="Y232" i="5" s="1"/>
  <c r="Z232" i="5" l="1"/>
  <c r="V231" i="5"/>
  <c r="R232" i="5" l="1"/>
  <c r="AA232" i="5"/>
  <c r="T232" i="5" l="1"/>
  <c r="S232" i="5"/>
  <c r="AB232" i="5"/>
  <c r="X233" i="5" l="1"/>
  <c r="Y233" i="5" s="1"/>
  <c r="U232" i="5"/>
  <c r="V232" i="5" l="1"/>
  <c r="Z233" i="5"/>
  <c r="AA233" i="5" l="1"/>
  <c r="R233" i="5"/>
  <c r="T233" i="5" l="1"/>
  <c r="S233" i="5"/>
  <c r="AB233" i="5"/>
  <c r="X234" i="5" l="1"/>
  <c r="Y234" i="5" s="1"/>
  <c r="U233" i="5"/>
  <c r="V233" i="5" l="1"/>
  <c r="Z234" i="5"/>
  <c r="AA234" i="5" l="1"/>
  <c r="R234" i="5"/>
  <c r="T234" i="5" l="1"/>
  <c r="S234" i="5"/>
  <c r="AB234" i="5"/>
  <c r="X235" i="5" l="1"/>
  <c r="Y235" i="5" s="1"/>
  <c r="U234" i="5"/>
  <c r="V234" i="5" l="1"/>
  <c r="Z235" i="5"/>
  <c r="AA235" i="5" l="1"/>
  <c r="R235" i="5"/>
  <c r="T235" i="5" l="1"/>
  <c r="S235" i="5"/>
  <c r="AB235" i="5"/>
  <c r="X236" i="5" l="1"/>
  <c r="Y236" i="5" s="1"/>
  <c r="U235" i="5"/>
  <c r="V235" i="5" l="1"/>
  <c r="Z236" i="5"/>
  <c r="AA236" i="5" s="1"/>
  <c r="AB236" i="5" s="1"/>
  <c r="X237" i="5" l="1"/>
  <c r="Y237" i="5" s="1"/>
  <c r="R236" i="5"/>
  <c r="T236" i="5" l="1"/>
  <c r="S236" i="5"/>
  <c r="Z237" i="5"/>
  <c r="AA237" i="5" s="1"/>
  <c r="AB237" i="5" s="1"/>
  <c r="U236" i="5" l="1"/>
  <c r="V236" i="5" s="1"/>
  <c r="X238" i="5"/>
  <c r="Y238" i="5" s="1"/>
  <c r="R237" i="5"/>
  <c r="T237" i="5" l="1"/>
  <c r="S237" i="5"/>
  <c r="U237" i="5" s="1"/>
  <c r="V237" i="5" s="1"/>
  <c r="Z238" i="5"/>
  <c r="AA238" i="5" s="1"/>
  <c r="AB238" i="5" s="1"/>
  <c r="X239" i="5" l="1"/>
  <c r="Y239" i="5" s="1"/>
  <c r="R238" i="5"/>
  <c r="T238" i="5" l="1"/>
  <c r="S238" i="5"/>
  <c r="U238" i="5" s="1"/>
  <c r="V238" i="5" s="1"/>
  <c r="Z239" i="5"/>
  <c r="AA239" i="5" s="1"/>
  <c r="AB239" i="5" s="1"/>
  <c r="X240" i="5" l="1"/>
  <c r="Y240" i="5" s="1"/>
  <c r="R239" i="5"/>
  <c r="T239" i="5" l="1"/>
  <c r="S239" i="5"/>
  <c r="U239" i="5" s="1"/>
  <c r="V239" i="5" s="1"/>
  <c r="Z240" i="5"/>
  <c r="AA240" i="5" s="1"/>
  <c r="AB240" i="5" s="1"/>
  <c r="X241" i="5" l="1"/>
  <c r="Y241" i="5" s="1"/>
  <c r="R240" i="5"/>
  <c r="T240" i="5" l="1"/>
  <c r="S240" i="5"/>
  <c r="U240" i="5" s="1"/>
  <c r="V240" i="5" s="1"/>
  <c r="Z241" i="5"/>
  <c r="AA241" i="5" s="1"/>
  <c r="AB241" i="5" s="1"/>
  <c r="X242" i="5" l="1"/>
  <c r="R241" i="5"/>
  <c r="Y242" i="5" l="1"/>
  <c r="K55" i="5" s="1"/>
  <c r="T241" i="5"/>
  <c r="S241" i="5"/>
  <c r="U241" i="5" s="1"/>
  <c r="V241" i="5" s="1"/>
  <c r="Z242" i="5"/>
  <c r="L55" i="5" s="1"/>
  <c r="R242" i="5" l="1"/>
  <c r="AA242" i="5"/>
  <c r="M55" i="5" s="1"/>
  <c r="T242" i="5" l="1"/>
  <c r="E55" i="5" s="1"/>
  <c r="S242" i="5"/>
  <c r="D55" i="5" s="1"/>
  <c r="AB242" i="5"/>
  <c r="U242" i="5" l="1"/>
  <c r="F55" i="5" s="1"/>
  <c r="X243" i="5"/>
  <c r="Y243" i="5" s="1"/>
  <c r="Z243" i="5" l="1"/>
  <c r="V242" i="5"/>
  <c r="R243" i="5" l="1"/>
  <c r="AA243" i="5"/>
  <c r="T243" i="5" l="1"/>
  <c r="S243" i="5"/>
  <c r="AB243" i="5"/>
  <c r="X244" i="5" l="1"/>
  <c r="Y244" i="5" s="1"/>
  <c r="U243" i="5"/>
  <c r="V243" i="5" l="1"/>
  <c r="Z244" i="5"/>
  <c r="R244" i="5" l="1"/>
  <c r="AA244" i="5"/>
  <c r="T244" i="5" l="1"/>
  <c r="S244" i="5"/>
  <c r="AB244" i="5"/>
  <c r="U244" i="5" l="1"/>
  <c r="X245" i="5"/>
  <c r="Y245" i="5" s="1"/>
  <c r="Z245" i="5" l="1"/>
  <c r="V244" i="5"/>
  <c r="R245" i="5" l="1"/>
  <c r="AA245" i="5"/>
  <c r="T245" i="5" l="1"/>
  <c r="S245" i="5"/>
  <c r="AB245" i="5"/>
  <c r="U245" i="5" l="1"/>
  <c r="X246" i="5"/>
  <c r="Y246" i="5" s="1"/>
  <c r="Z246" i="5" l="1"/>
  <c r="V245" i="5"/>
  <c r="R246" i="5" l="1"/>
  <c r="AA246" i="5"/>
  <c r="T246" i="5" l="1"/>
  <c r="S246" i="5"/>
  <c r="AB246" i="5"/>
  <c r="X247" i="5" l="1"/>
  <c r="Y247" i="5" s="1"/>
  <c r="U246" i="5"/>
  <c r="V246" i="5" l="1"/>
  <c r="Z247" i="5"/>
  <c r="AA247" i="5" l="1"/>
  <c r="R247" i="5"/>
  <c r="T247" i="5" l="1"/>
  <c r="S247" i="5"/>
  <c r="AB247" i="5"/>
  <c r="X248" i="5" l="1"/>
  <c r="Y248" i="5" s="1"/>
  <c r="U247" i="5"/>
  <c r="V247" i="5" l="1"/>
  <c r="Z248" i="5"/>
  <c r="AA248" i="5" s="1"/>
  <c r="AB248" i="5" s="1"/>
  <c r="X249" i="5" l="1"/>
  <c r="Y249" i="5" s="1"/>
  <c r="R248" i="5"/>
  <c r="T248" i="5" l="1"/>
  <c r="S248" i="5"/>
  <c r="U248" i="5" s="1"/>
  <c r="V248" i="5" s="1"/>
  <c r="Z249" i="5"/>
  <c r="AA249" i="5" s="1"/>
  <c r="AB249" i="5" s="1"/>
  <c r="X250" i="5" l="1"/>
  <c r="Y250" i="5" s="1"/>
  <c r="R249" i="5"/>
  <c r="T249" i="5" l="1"/>
  <c r="S249" i="5"/>
  <c r="U249" i="5" s="1"/>
  <c r="V249" i="5" s="1"/>
  <c r="Z250" i="5"/>
  <c r="AA250" i="5" s="1"/>
  <c r="AB250" i="5" s="1"/>
  <c r="X251" i="5" l="1"/>
  <c r="Y251" i="5" s="1"/>
  <c r="R250" i="5"/>
  <c r="T250" i="5" l="1"/>
  <c r="S250" i="5"/>
  <c r="U250" i="5" s="1"/>
  <c r="V250" i="5" s="1"/>
  <c r="Z251" i="5"/>
  <c r="AA251" i="5" s="1"/>
  <c r="AB251" i="5" s="1"/>
  <c r="X252" i="5" l="1"/>
  <c r="Y252" i="5" s="1"/>
  <c r="R251" i="5"/>
  <c r="T251" i="5" l="1"/>
  <c r="S251" i="5"/>
  <c r="U251" i="5" s="1"/>
  <c r="V251" i="5" s="1"/>
  <c r="Z252" i="5"/>
  <c r="AA252" i="5" s="1"/>
  <c r="AB252" i="5" s="1"/>
  <c r="X253" i="5" l="1"/>
  <c r="Y253" i="5" s="1"/>
  <c r="R252" i="5"/>
  <c r="T252" i="5" l="1"/>
  <c r="S252" i="5"/>
  <c r="U252" i="5" s="1"/>
  <c r="V252" i="5" s="1"/>
  <c r="Z253" i="5"/>
  <c r="AA253" i="5" s="1"/>
  <c r="AB253" i="5" s="1"/>
  <c r="X254" i="5" l="1"/>
  <c r="R253" i="5"/>
  <c r="Y254" i="5" l="1"/>
  <c r="K56" i="5" s="1"/>
  <c r="T253" i="5"/>
  <c r="S253" i="5"/>
  <c r="U253" i="5" s="1"/>
  <c r="V253" i="5" s="1"/>
  <c r="Z254" i="5"/>
  <c r="L56" i="5" s="1"/>
  <c r="R254" i="5" l="1"/>
  <c r="AA254" i="5"/>
  <c r="M56" i="5" s="1"/>
  <c r="T254" i="5" l="1"/>
  <c r="S254" i="5"/>
  <c r="D56" i="5" s="1"/>
  <c r="AB254" i="5"/>
  <c r="E56" i="5"/>
  <c r="U254" i="5" l="1"/>
  <c r="F56" i="5" s="1"/>
  <c r="X255" i="5"/>
  <c r="Y255" i="5" s="1"/>
  <c r="Z255" i="5" l="1"/>
  <c r="V254" i="5"/>
  <c r="R255" i="5" l="1"/>
  <c r="AA255" i="5"/>
  <c r="T255" i="5" l="1"/>
  <c r="S255" i="5"/>
  <c r="AB255" i="5"/>
  <c r="U255" i="5" l="1"/>
  <c r="X256" i="5"/>
  <c r="Y256" i="5" s="1"/>
  <c r="Z256" i="5" l="1"/>
  <c r="V255" i="5"/>
  <c r="R256" i="5" l="1"/>
  <c r="AA256" i="5"/>
  <c r="T256" i="5" l="1"/>
  <c r="S256" i="5"/>
  <c r="AB256" i="5"/>
  <c r="U256" i="5" l="1"/>
  <c r="X257" i="5"/>
  <c r="Y257" i="5" s="1"/>
  <c r="Z257" i="5" l="1"/>
  <c r="V256" i="5"/>
  <c r="R257" i="5" l="1"/>
  <c r="AA257" i="5"/>
  <c r="T257" i="5" l="1"/>
  <c r="S257" i="5"/>
  <c r="AB257" i="5"/>
  <c r="X258" i="5" l="1"/>
  <c r="Y258" i="5" s="1"/>
  <c r="U257" i="5"/>
  <c r="V257" i="5" l="1"/>
  <c r="Z258" i="5"/>
  <c r="R258" i="5" l="1"/>
  <c r="AA258" i="5"/>
  <c r="T258" i="5" l="1"/>
  <c r="S258" i="5"/>
  <c r="AB258" i="5"/>
  <c r="X259" i="5" l="1"/>
  <c r="Y259" i="5" s="1"/>
  <c r="U258" i="5"/>
  <c r="V258" i="5" l="1"/>
  <c r="Z259" i="5"/>
  <c r="AA259" i="5" l="1"/>
  <c r="R259" i="5"/>
  <c r="T259" i="5" l="1"/>
  <c r="S259" i="5"/>
  <c r="AB259" i="5"/>
  <c r="X260" i="5" l="1"/>
  <c r="Y260" i="5" s="1"/>
  <c r="U259" i="5"/>
  <c r="V259" i="5" l="1"/>
  <c r="Z260" i="5"/>
  <c r="AA260" i="5" s="1"/>
  <c r="AB260" i="5" s="1"/>
  <c r="X261" i="5" l="1"/>
  <c r="Y261" i="5" s="1"/>
  <c r="R260" i="5"/>
  <c r="T260" i="5" l="1"/>
  <c r="S260" i="5"/>
  <c r="U260" i="5" s="1"/>
  <c r="V260" i="5" s="1"/>
  <c r="Z261" i="5"/>
  <c r="AA261" i="5" s="1"/>
  <c r="AB261" i="5" s="1"/>
  <c r="X262" i="5" l="1"/>
  <c r="Y262" i="5" s="1"/>
  <c r="R261" i="5"/>
  <c r="T261" i="5" l="1"/>
  <c r="S261" i="5"/>
  <c r="U261" i="5" s="1"/>
  <c r="V261" i="5" s="1"/>
  <c r="Z262" i="5"/>
  <c r="AA262" i="5" s="1"/>
  <c r="AB262" i="5" s="1"/>
  <c r="X263" i="5" l="1"/>
  <c r="Y263" i="5" s="1"/>
  <c r="R262" i="5"/>
  <c r="T262" i="5" l="1"/>
  <c r="S262" i="5"/>
  <c r="U262" i="5" s="1"/>
  <c r="V262" i="5" s="1"/>
  <c r="Z263" i="5"/>
  <c r="AA263" i="5" s="1"/>
  <c r="AB263" i="5" s="1"/>
  <c r="X264" i="5" l="1"/>
  <c r="Y264" i="5" s="1"/>
  <c r="R263" i="5"/>
  <c r="T263" i="5" l="1"/>
  <c r="S263" i="5"/>
  <c r="U263" i="5" s="1"/>
  <c r="V263" i="5" s="1"/>
  <c r="Z264" i="5"/>
  <c r="AA264" i="5" s="1"/>
  <c r="AB264" i="5" s="1"/>
  <c r="X265" i="5" l="1"/>
  <c r="Y265" i="5" s="1"/>
  <c r="R264" i="5"/>
  <c r="T264" i="5" l="1"/>
  <c r="S264" i="5"/>
  <c r="U264" i="5" s="1"/>
  <c r="V264" i="5" s="1"/>
  <c r="Z265" i="5"/>
  <c r="AA265" i="5" s="1"/>
  <c r="AB265" i="5" s="1"/>
  <c r="X266" i="5" l="1"/>
  <c r="R265" i="5"/>
  <c r="Y266" i="5" l="1"/>
  <c r="K57" i="5" s="1"/>
  <c r="T265" i="5"/>
  <c r="S265" i="5"/>
  <c r="U265" i="5" s="1"/>
  <c r="V265" i="5" s="1"/>
  <c r="Z266" i="5"/>
  <c r="L57" i="5" s="1"/>
  <c r="R266" i="5" l="1"/>
  <c r="AA266" i="5"/>
  <c r="M57" i="5" s="1"/>
  <c r="T266" i="5" l="1"/>
  <c r="S266" i="5"/>
  <c r="D57" i="5" s="1"/>
  <c r="AB266" i="5"/>
  <c r="E57" i="5"/>
  <c r="U266" i="5" l="1"/>
  <c r="F57" i="5" s="1"/>
  <c r="X267" i="5"/>
  <c r="Y267" i="5" s="1"/>
  <c r="Z267" i="5" l="1"/>
  <c r="V266" i="5"/>
  <c r="R267" i="5" l="1"/>
  <c r="AA267" i="5"/>
  <c r="T267" i="5" l="1"/>
  <c r="S267" i="5"/>
  <c r="AB267" i="5"/>
  <c r="U267" i="5" l="1"/>
  <c r="X268" i="5"/>
  <c r="Y268" i="5" s="1"/>
  <c r="Z268" i="5" l="1"/>
  <c r="V267" i="5"/>
  <c r="R268" i="5" l="1"/>
  <c r="AA268" i="5"/>
  <c r="T268" i="5" l="1"/>
  <c r="S268" i="5"/>
  <c r="AB268" i="5"/>
  <c r="U268" i="5" l="1"/>
  <c r="X269" i="5"/>
  <c r="Y269" i="5" s="1"/>
  <c r="Z269" i="5" l="1"/>
  <c r="V268" i="5"/>
  <c r="R269" i="5" l="1"/>
  <c r="AA269" i="5"/>
  <c r="T269" i="5" l="1"/>
  <c r="S269" i="5"/>
  <c r="AB269" i="5"/>
  <c r="U269" i="5" l="1"/>
  <c r="X270" i="5"/>
  <c r="Y270" i="5" s="1"/>
  <c r="Z270" i="5" l="1"/>
  <c r="V269" i="5"/>
  <c r="R270" i="5" l="1"/>
  <c r="AA270" i="5"/>
  <c r="T270" i="5" l="1"/>
  <c r="S270" i="5"/>
  <c r="AB270" i="5"/>
  <c r="X271" i="5" l="1"/>
  <c r="Y271" i="5" s="1"/>
  <c r="U270" i="5"/>
  <c r="V270" i="5" l="1"/>
  <c r="Z271" i="5"/>
  <c r="AA271" i="5" l="1"/>
  <c r="R271" i="5"/>
  <c r="T271" i="5" l="1"/>
  <c r="S271" i="5"/>
  <c r="AB271" i="5"/>
  <c r="X272" i="5" l="1"/>
  <c r="Y272" i="5" s="1"/>
  <c r="U271" i="5"/>
  <c r="V271" i="5" l="1"/>
  <c r="Z272" i="5"/>
  <c r="AA272" i="5" s="1"/>
  <c r="AB272" i="5" s="1"/>
  <c r="X273" i="5" l="1"/>
  <c r="Y273" i="5" s="1"/>
  <c r="R272" i="5"/>
  <c r="T272" i="5" l="1"/>
  <c r="S272" i="5"/>
  <c r="Z273" i="5"/>
  <c r="AA273" i="5" s="1"/>
  <c r="AB273" i="5" s="1"/>
  <c r="U272" i="5" l="1"/>
  <c r="V272" i="5" s="1"/>
  <c r="R273" i="5" s="1"/>
  <c r="X274" i="5"/>
  <c r="Y274" i="5" s="1"/>
  <c r="T273" i="5" l="1"/>
  <c r="S273" i="5"/>
  <c r="U273" i="5" s="1"/>
  <c r="V273" i="5" s="1"/>
  <c r="Z274" i="5"/>
  <c r="AA274" i="5" s="1"/>
  <c r="AB274" i="5" s="1"/>
  <c r="X275" i="5" l="1"/>
  <c r="Y275" i="5" s="1"/>
  <c r="R274" i="5"/>
  <c r="T274" i="5" l="1"/>
  <c r="S274" i="5"/>
  <c r="Z275" i="5"/>
  <c r="AA275" i="5" s="1"/>
  <c r="AB275" i="5" s="1"/>
  <c r="U274" i="5" l="1"/>
  <c r="V274" i="5" s="1"/>
  <c r="R275" i="5" s="1"/>
  <c r="X276" i="5"/>
  <c r="Y276" i="5" s="1"/>
  <c r="T275" i="5" l="1"/>
  <c r="S275" i="5"/>
  <c r="Z276" i="5"/>
  <c r="AA276" i="5" s="1"/>
  <c r="AB276" i="5" s="1"/>
  <c r="U275" i="5" l="1"/>
  <c r="V275" i="5" s="1"/>
  <c r="R276" i="5" s="1"/>
  <c r="X277" i="5"/>
  <c r="Y277" i="5" s="1"/>
  <c r="T276" i="5" l="1"/>
  <c r="S276" i="5"/>
  <c r="Z277" i="5"/>
  <c r="AA277" i="5" s="1"/>
  <c r="AB277" i="5" s="1"/>
  <c r="U276" i="5" l="1"/>
  <c r="V276" i="5" s="1"/>
  <c r="R277" i="5" s="1"/>
  <c r="X278" i="5"/>
  <c r="Y278" i="5" l="1"/>
  <c r="K58" i="5" s="1"/>
  <c r="T277" i="5"/>
  <c r="S277" i="5"/>
  <c r="U277" i="5" s="1"/>
  <c r="V277" i="5" s="1"/>
  <c r="Z278" i="5"/>
  <c r="L58" i="5" s="1"/>
  <c r="R278" i="5" l="1"/>
  <c r="AA278" i="5"/>
  <c r="M58" i="5" s="1"/>
  <c r="T278" i="5" l="1"/>
  <c r="E58" i="5" s="1"/>
  <c r="S278" i="5"/>
  <c r="D58" i="5" s="1"/>
  <c r="N39" i="5"/>
  <c r="AB278" i="5"/>
  <c r="J40" i="5" l="1"/>
  <c r="U278" i="5"/>
  <c r="F58" i="5" s="1"/>
  <c r="X279" i="5"/>
  <c r="Y279" i="5" s="1"/>
  <c r="G39" i="5" l="1"/>
  <c r="C40" i="5" s="1"/>
  <c r="Z279" i="5"/>
  <c r="V278" i="5"/>
  <c r="R279" i="5" l="1"/>
  <c r="AA279" i="5"/>
  <c r="T279" i="5" l="1"/>
  <c r="S279" i="5"/>
  <c r="AB279" i="5"/>
  <c r="U279" i="5" l="1"/>
  <c r="X280" i="5"/>
  <c r="Y280" i="5" s="1"/>
  <c r="V279" i="5" l="1"/>
  <c r="Z280" i="5"/>
  <c r="R280" i="5" l="1"/>
  <c r="AA280" i="5"/>
  <c r="T280" i="5" l="1"/>
  <c r="S280" i="5"/>
  <c r="AB280" i="5"/>
  <c r="U280" i="5" l="1"/>
  <c r="X281" i="5"/>
  <c r="Y281" i="5" s="1"/>
  <c r="Z281" i="5" l="1"/>
  <c r="V280" i="5"/>
  <c r="R281" i="5" l="1"/>
  <c r="AA281" i="5"/>
  <c r="T281" i="5" l="1"/>
  <c r="S281" i="5"/>
  <c r="AB281" i="5"/>
  <c r="U281" i="5" l="1"/>
  <c r="X282" i="5"/>
  <c r="Y282" i="5" s="1"/>
  <c r="Z282" i="5" l="1"/>
  <c r="V281" i="5"/>
  <c r="R282" i="5" l="1"/>
  <c r="AA282" i="5"/>
  <c r="T282" i="5" l="1"/>
  <c r="S282" i="5"/>
  <c r="AB282" i="5"/>
  <c r="X283" i="5" l="1"/>
  <c r="Y283" i="5" s="1"/>
  <c r="U282" i="5"/>
  <c r="V282" i="5" l="1"/>
  <c r="Z283" i="5"/>
  <c r="AA283" i="5" l="1"/>
  <c r="R283" i="5"/>
  <c r="T283" i="5" l="1"/>
  <c r="S283" i="5"/>
  <c r="AB283" i="5"/>
  <c r="X284" i="5" l="1"/>
  <c r="Y284" i="5" s="1"/>
  <c r="U283" i="5"/>
  <c r="V283" i="5" l="1"/>
  <c r="Z284" i="5"/>
  <c r="AA284" i="5" s="1"/>
  <c r="AB284" i="5" s="1"/>
  <c r="X285" i="5" l="1"/>
  <c r="Y285" i="5" s="1"/>
  <c r="R284" i="5"/>
  <c r="T284" i="5" l="1"/>
  <c r="S284" i="5"/>
  <c r="U284" i="5" s="1"/>
  <c r="V284" i="5" s="1"/>
  <c r="Z285" i="5"/>
  <c r="AA285" i="5" s="1"/>
  <c r="AB285" i="5" s="1"/>
  <c r="X286" i="5" l="1"/>
  <c r="Y286" i="5" s="1"/>
  <c r="R285" i="5"/>
  <c r="T285" i="5" l="1"/>
  <c r="S285" i="5"/>
  <c r="U285" i="5" s="1"/>
  <c r="V285" i="5" s="1"/>
  <c r="Z286" i="5"/>
  <c r="AA286" i="5" s="1"/>
  <c r="AB286" i="5" s="1"/>
  <c r="X287" i="5" l="1"/>
  <c r="Y287" i="5" s="1"/>
  <c r="R286" i="5"/>
  <c r="T286" i="5" l="1"/>
  <c r="S286" i="5"/>
  <c r="U286" i="5" s="1"/>
  <c r="V286" i="5" s="1"/>
  <c r="Z287" i="5"/>
  <c r="AA287" i="5" s="1"/>
  <c r="AB287" i="5" s="1"/>
  <c r="X288" i="5" l="1"/>
  <c r="Y288" i="5" s="1"/>
  <c r="R287" i="5"/>
  <c r="T287" i="5" l="1"/>
  <c r="S287" i="5"/>
  <c r="U287" i="5" s="1"/>
  <c r="V287" i="5" s="1"/>
  <c r="Z288" i="5"/>
  <c r="AA288" i="5" s="1"/>
  <c r="AB288" i="5" s="1"/>
  <c r="X289" i="5" l="1"/>
  <c r="Y289" i="5" s="1"/>
  <c r="R288" i="5"/>
  <c r="T288" i="5" l="1"/>
  <c r="S288" i="5"/>
  <c r="U288" i="5" s="1"/>
  <c r="V288" i="5" s="1"/>
  <c r="Z289" i="5"/>
  <c r="AA289" i="5" s="1"/>
  <c r="AB289" i="5" s="1"/>
  <c r="X290" i="5" l="1"/>
  <c r="R289" i="5"/>
  <c r="Y290" i="5" l="1"/>
  <c r="K59" i="5" s="1"/>
  <c r="T289" i="5"/>
  <c r="S289" i="5"/>
  <c r="U289" i="5" s="1"/>
  <c r="V289" i="5" s="1"/>
  <c r="Z290" i="5"/>
  <c r="L59" i="5" s="1"/>
  <c r="R290" i="5" l="1"/>
  <c r="AA290" i="5"/>
  <c r="M59" i="5" s="1"/>
  <c r="T290" i="5" l="1"/>
  <c r="S290" i="5"/>
  <c r="D59" i="5" s="1"/>
  <c r="N40" i="5"/>
  <c r="AB290" i="5"/>
  <c r="E59" i="5"/>
  <c r="J41" i="5" l="1"/>
  <c r="U290" i="5"/>
  <c r="F59" i="5" s="1"/>
  <c r="X291" i="5"/>
  <c r="Y291" i="5" s="1"/>
  <c r="G40" i="5" l="1"/>
  <c r="C41" i="5" s="1"/>
  <c r="Z291" i="5"/>
  <c r="V290" i="5"/>
  <c r="R291" i="5" l="1"/>
  <c r="AA291" i="5"/>
  <c r="T291" i="5" l="1"/>
  <c r="S291" i="5"/>
  <c r="AB291" i="5"/>
  <c r="U291" i="5" l="1"/>
  <c r="X292" i="5"/>
  <c r="Y292" i="5" s="1"/>
  <c r="V291" i="5" l="1"/>
  <c r="Z292" i="5"/>
  <c r="R292" i="5" l="1"/>
  <c r="AA292" i="5"/>
  <c r="T292" i="5" l="1"/>
  <c r="S292" i="5"/>
  <c r="AB292" i="5"/>
  <c r="U292" i="5" l="1"/>
  <c r="X293" i="5"/>
  <c r="Y293" i="5" s="1"/>
  <c r="Z293" i="5" l="1"/>
  <c r="V292" i="5"/>
  <c r="R293" i="5" l="1"/>
  <c r="AA293" i="5"/>
  <c r="T293" i="5" l="1"/>
  <c r="S293" i="5"/>
  <c r="AB293" i="5"/>
  <c r="U293" i="5" l="1"/>
  <c r="X294" i="5"/>
  <c r="Y294" i="5" s="1"/>
  <c r="Z294" i="5" l="1"/>
  <c r="V293" i="5"/>
  <c r="R294" i="5" l="1"/>
  <c r="AA294" i="5"/>
  <c r="T294" i="5" l="1"/>
  <c r="S294" i="5"/>
  <c r="AB294" i="5"/>
  <c r="U294" i="5" l="1"/>
  <c r="X295" i="5"/>
  <c r="Y295" i="5" s="1"/>
  <c r="Z295" i="5" l="1"/>
  <c r="V294" i="5"/>
  <c r="R295" i="5" l="1"/>
  <c r="AA295" i="5"/>
  <c r="T295" i="5" l="1"/>
  <c r="S295" i="5"/>
  <c r="AB295" i="5"/>
  <c r="U295" i="5" l="1"/>
  <c r="X296" i="5"/>
  <c r="Y296" i="5" s="1"/>
  <c r="Z296" i="5" l="1"/>
  <c r="AA296" i="5" s="1"/>
  <c r="AB296" i="5" s="1"/>
  <c r="V295" i="5"/>
  <c r="R296" i="5" l="1"/>
  <c r="X297" i="5"/>
  <c r="Y297" i="5" s="1"/>
  <c r="T296" i="5" l="1"/>
  <c r="S296" i="5"/>
  <c r="U296" i="5" s="1"/>
  <c r="V296" i="5" s="1"/>
  <c r="Z297" i="5"/>
  <c r="AA297" i="5" s="1"/>
  <c r="AB297" i="5" s="1"/>
  <c r="R297" i="5" l="1"/>
  <c r="X298" i="5"/>
  <c r="Y298" i="5" s="1"/>
  <c r="T297" i="5" l="1"/>
  <c r="S297" i="5"/>
  <c r="U297" i="5" s="1"/>
  <c r="V297" i="5" s="1"/>
  <c r="Z298" i="5"/>
  <c r="AA298" i="5" s="1"/>
  <c r="AB298" i="5" s="1"/>
  <c r="R298" i="5" l="1"/>
  <c r="X299" i="5"/>
  <c r="Y299" i="5" s="1"/>
  <c r="T298" i="5" l="1"/>
  <c r="S298" i="5"/>
  <c r="U298" i="5" s="1"/>
  <c r="V298" i="5" s="1"/>
  <c r="Z299" i="5"/>
  <c r="AA299" i="5" s="1"/>
  <c r="AB299" i="5" s="1"/>
  <c r="R299" i="5" l="1"/>
  <c r="X300" i="5"/>
  <c r="Y300" i="5" s="1"/>
  <c r="T299" i="5" l="1"/>
  <c r="S299" i="5"/>
  <c r="U299" i="5" s="1"/>
  <c r="V299" i="5" s="1"/>
  <c r="Z300" i="5"/>
  <c r="AA300" i="5" s="1"/>
  <c r="AB300" i="5" s="1"/>
  <c r="R300" i="5" l="1"/>
  <c r="X301" i="5"/>
  <c r="Y301" i="5" s="1"/>
  <c r="T300" i="5" l="1"/>
  <c r="S300" i="5"/>
  <c r="U300" i="5" s="1"/>
  <c r="V300" i="5" s="1"/>
  <c r="Z301" i="5"/>
  <c r="AA301" i="5" s="1"/>
  <c r="AB301" i="5" s="1"/>
  <c r="R301" i="5" l="1"/>
  <c r="X302" i="5"/>
  <c r="Y302" i="5" l="1"/>
  <c r="K60" i="5" s="1"/>
  <c r="T301" i="5"/>
  <c r="S301" i="5"/>
  <c r="U301" i="5" s="1"/>
  <c r="V301" i="5" s="1"/>
  <c r="Z302" i="5"/>
  <c r="L60" i="5" s="1"/>
  <c r="R302" i="5" l="1"/>
  <c r="AA302" i="5"/>
  <c r="M60" i="5" s="1"/>
  <c r="T302" i="5" l="1"/>
  <c r="S302" i="5"/>
  <c r="D60" i="5" s="1"/>
  <c r="N41" i="5"/>
  <c r="AB302" i="5"/>
  <c r="E60" i="5"/>
  <c r="J42" i="5" l="1"/>
  <c r="U302" i="5"/>
  <c r="F60" i="5" s="1"/>
  <c r="X303" i="5"/>
  <c r="Y303" i="5" s="1"/>
  <c r="G41" i="5" l="1"/>
  <c r="C42" i="5" s="1"/>
  <c r="Z303" i="5"/>
  <c r="V302" i="5"/>
  <c r="R303" i="5" l="1"/>
  <c r="AA303" i="5"/>
  <c r="T303" i="5" l="1"/>
  <c r="S303" i="5"/>
  <c r="AB303" i="5"/>
  <c r="U303" i="5" l="1"/>
  <c r="X304" i="5"/>
  <c r="Y304" i="5" s="1"/>
  <c r="Z304" i="5" l="1"/>
  <c r="V303" i="5"/>
  <c r="R304" i="5" l="1"/>
  <c r="AA304" i="5"/>
  <c r="T304" i="5" l="1"/>
  <c r="S304" i="5"/>
  <c r="AB304" i="5"/>
  <c r="U304" i="5" l="1"/>
  <c r="X305" i="5"/>
  <c r="Y305" i="5" s="1"/>
  <c r="Z305" i="5" l="1"/>
  <c r="V304" i="5"/>
  <c r="R305" i="5" l="1"/>
  <c r="AA305" i="5"/>
  <c r="T305" i="5" l="1"/>
  <c r="S305" i="5"/>
  <c r="AB305" i="5"/>
  <c r="U305" i="5" l="1"/>
  <c r="X306" i="5"/>
  <c r="Y306" i="5" s="1"/>
  <c r="Z306" i="5" l="1"/>
  <c r="V305" i="5"/>
  <c r="R306" i="5" l="1"/>
  <c r="AA306" i="5"/>
  <c r="T306" i="5" l="1"/>
  <c r="S306" i="5"/>
  <c r="AB306" i="5"/>
  <c r="U306" i="5" l="1"/>
  <c r="X307" i="5"/>
  <c r="Y307" i="5" s="1"/>
  <c r="Z307" i="5" l="1"/>
  <c r="V306" i="5"/>
  <c r="R307" i="5" l="1"/>
  <c r="AA307" i="5"/>
  <c r="T307" i="5" l="1"/>
  <c r="S307" i="5"/>
  <c r="AB307" i="5"/>
  <c r="U307" i="5" l="1"/>
  <c r="X308" i="5"/>
  <c r="Y308" i="5" s="1"/>
  <c r="Z308" i="5" l="1"/>
  <c r="AA308" i="5" s="1"/>
  <c r="AB308" i="5" s="1"/>
  <c r="V307" i="5"/>
  <c r="R308" i="5" l="1"/>
  <c r="X309" i="5"/>
  <c r="Y309" i="5" s="1"/>
  <c r="T308" i="5" l="1"/>
  <c r="S308" i="5"/>
  <c r="U308" i="5" s="1"/>
  <c r="V308" i="5" s="1"/>
  <c r="Z309" i="5"/>
  <c r="AA309" i="5" s="1"/>
  <c r="AB309" i="5" s="1"/>
  <c r="R309" i="5" l="1"/>
  <c r="X310" i="5"/>
  <c r="Y310" i="5" s="1"/>
  <c r="T309" i="5" l="1"/>
  <c r="S309" i="5"/>
  <c r="U309" i="5" s="1"/>
  <c r="V309" i="5" s="1"/>
  <c r="Z310" i="5"/>
  <c r="AA310" i="5" s="1"/>
  <c r="AB310" i="5" s="1"/>
  <c r="R310" i="5" l="1"/>
  <c r="X311" i="5"/>
  <c r="Y311" i="5" s="1"/>
  <c r="T310" i="5" l="1"/>
  <c r="S310" i="5"/>
  <c r="U310" i="5" s="1"/>
  <c r="V310" i="5" s="1"/>
  <c r="Z311" i="5"/>
  <c r="AA311" i="5" s="1"/>
  <c r="AB311" i="5" s="1"/>
  <c r="X312" i="5" l="1"/>
  <c r="Y312" i="5" s="1"/>
  <c r="R311" i="5"/>
  <c r="T311" i="5" l="1"/>
  <c r="S311" i="5"/>
  <c r="U311" i="5" s="1"/>
  <c r="V311" i="5" s="1"/>
  <c r="Z312" i="5"/>
  <c r="AA312" i="5" s="1"/>
  <c r="AB312" i="5" s="1"/>
  <c r="X313" i="5" l="1"/>
  <c r="Y313" i="5" s="1"/>
  <c r="R312" i="5"/>
  <c r="T312" i="5" l="1"/>
  <c r="S312" i="5"/>
  <c r="U312" i="5" s="1"/>
  <c r="V312" i="5" s="1"/>
  <c r="Z313" i="5"/>
  <c r="AA313" i="5" s="1"/>
  <c r="AB313" i="5" s="1"/>
  <c r="X314" i="5" l="1"/>
  <c r="R313" i="5"/>
  <c r="Y314" i="5" l="1"/>
  <c r="K61" i="5" s="1"/>
  <c r="T313" i="5"/>
  <c r="S313" i="5"/>
  <c r="U313" i="5" s="1"/>
  <c r="V313" i="5" s="1"/>
  <c r="Z314" i="5"/>
  <c r="L61" i="5" s="1"/>
  <c r="R314" i="5" l="1"/>
  <c r="AA314" i="5"/>
  <c r="M61" i="5" s="1"/>
  <c r="T314" i="5" l="1"/>
  <c r="S314" i="5"/>
  <c r="D61" i="5" s="1"/>
  <c r="N42" i="5"/>
  <c r="AB314" i="5"/>
  <c r="E61" i="5"/>
  <c r="J43" i="5" l="1"/>
  <c r="U314" i="5"/>
  <c r="F61" i="5" s="1"/>
  <c r="X315" i="5"/>
  <c r="Y315" i="5" s="1"/>
  <c r="G42" i="5" l="1"/>
  <c r="C43" i="5" s="1"/>
  <c r="Z315" i="5"/>
  <c r="V314" i="5"/>
  <c r="R315" i="5" l="1"/>
  <c r="AA315" i="5"/>
  <c r="T315" i="5" l="1"/>
  <c r="S315" i="5"/>
  <c r="AB315" i="5"/>
  <c r="U315" i="5" l="1"/>
  <c r="X316" i="5"/>
  <c r="Y316" i="5" s="1"/>
  <c r="V315" i="5" l="1"/>
  <c r="Z316" i="5"/>
  <c r="AA316" i="5" l="1"/>
  <c r="R316" i="5"/>
  <c r="T316" i="5" l="1"/>
  <c r="S316" i="5"/>
  <c r="AB316" i="5"/>
  <c r="X317" i="5" l="1"/>
  <c r="Y317" i="5" s="1"/>
  <c r="U316" i="5"/>
  <c r="V316" i="5" l="1"/>
  <c r="Z317" i="5"/>
  <c r="AA317" i="5" l="1"/>
  <c r="R317" i="5"/>
  <c r="T317" i="5" l="1"/>
  <c r="S317" i="5"/>
  <c r="AB317" i="5"/>
  <c r="X318" i="5" l="1"/>
  <c r="Y318" i="5" s="1"/>
  <c r="U317" i="5"/>
  <c r="V317" i="5" l="1"/>
  <c r="Z318" i="5"/>
  <c r="R318" i="5" l="1"/>
  <c r="AA318" i="5"/>
  <c r="T318" i="5" l="1"/>
  <c r="S318" i="5"/>
  <c r="AB318" i="5"/>
  <c r="X319" i="5" l="1"/>
  <c r="Y319" i="5" s="1"/>
  <c r="U318" i="5"/>
  <c r="V318" i="5" l="1"/>
  <c r="Z319" i="5"/>
  <c r="AA319" i="5" l="1"/>
  <c r="R319" i="5"/>
  <c r="T319" i="5" l="1"/>
  <c r="S319" i="5"/>
  <c r="AB319" i="5"/>
  <c r="X320" i="5" l="1"/>
  <c r="Y320" i="5" s="1"/>
  <c r="U319" i="5"/>
  <c r="V319" i="5" l="1"/>
  <c r="Z320" i="5"/>
  <c r="AA320" i="5" s="1"/>
  <c r="AB320" i="5" s="1"/>
  <c r="X321" i="5" l="1"/>
  <c r="Y321" i="5" s="1"/>
  <c r="R320" i="5"/>
  <c r="T320" i="5" l="1"/>
  <c r="S320" i="5"/>
  <c r="U320" i="5" s="1"/>
  <c r="V320" i="5" s="1"/>
  <c r="Z321" i="5"/>
  <c r="AA321" i="5" s="1"/>
  <c r="AB321" i="5" s="1"/>
  <c r="X322" i="5" l="1"/>
  <c r="Y322" i="5" s="1"/>
  <c r="R321" i="5"/>
  <c r="T321" i="5" l="1"/>
  <c r="S321" i="5"/>
  <c r="U321" i="5" s="1"/>
  <c r="V321" i="5" s="1"/>
  <c r="Z322" i="5"/>
  <c r="AA322" i="5" s="1"/>
  <c r="AB322" i="5" s="1"/>
  <c r="R322" i="5" l="1"/>
  <c r="X323" i="5"/>
  <c r="Y323" i="5" s="1"/>
  <c r="T322" i="5" l="1"/>
  <c r="S322" i="5"/>
  <c r="U322" i="5" s="1"/>
  <c r="V322" i="5" s="1"/>
  <c r="Z323" i="5"/>
  <c r="AA323" i="5" s="1"/>
  <c r="AB323" i="5" s="1"/>
  <c r="R323" i="5" l="1"/>
  <c r="X324" i="5"/>
  <c r="Y324" i="5" s="1"/>
  <c r="T323" i="5" l="1"/>
  <c r="S323" i="5"/>
  <c r="U323" i="5" s="1"/>
  <c r="V323" i="5" s="1"/>
  <c r="Z324" i="5"/>
  <c r="AA324" i="5" s="1"/>
  <c r="AB324" i="5" s="1"/>
  <c r="R324" i="5" l="1"/>
  <c r="X325" i="5"/>
  <c r="Y325" i="5" s="1"/>
  <c r="T324" i="5" l="1"/>
  <c r="S324" i="5"/>
  <c r="U324" i="5" s="1"/>
  <c r="V324" i="5" s="1"/>
  <c r="Z325" i="5"/>
  <c r="AA325" i="5" s="1"/>
  <c r="AB325" i="5" s="1"/>
  <c r="R325" i="5" l="1"/>
  <c r="X326" i="5"/>
  <c r="Y326" i="5" l="1"/>
  <c r="K62" i="5" s="1"/>
  <c r="T325" i="5"/>
  <c r="S325" i="5"/>
  <c r="U325" i="5" s="1"/>
  <c r="V325" i="5" s="1"/>
  <c r="Z326" i="5"/>
  <c r="L62" i="5" s="1"/>
  <c r="R326" i="5" l="1"/>
  <c r="AA326" i="5"/>
  <c r="M62" i="5" s="1"/>
  <c r="T326" i="5" l="1"/>
  <c r="S326" i="5"/>
  <c r="D62" i="5" s="1"/>
  <c r="N43" i="5"/>
  <c r="AB326" i="5"/>
  <c r="E62" i="5"/>
  <c r="J44" i="5" l="1"/>
  <c r="U326" i="5"/>
  <c r="F62" i="5" s="1"/>
  <c r="X327" i="5"/>
  <c r="Y327" i="5" s="1"/>
  <c r="G43" i="5" l="1"/>
  <c r="C44" i="5" s="1"/>
  <c r="Z327" i="5"/>
  <c r="V326" i="5"/>
  <c r="R327" i="5" l="1"/>
  <c r="AA327" i="5"/>
  <c r="T327" i="5" l="1"/>
  <c r="S327" i="5"/>
  <c r="AB327" i="5"/>
  <c r="U327" i="5" l="1"/>
  <c r="X328" i="5"/>
  <c r="Y328" i="5" s="1"/>
  <c r="Z328" i="5" l="1"/>
  <c r="V327" i="5"/>
  <c r="R328" i="5" l="1"/>
  <c r="AA328" i="5"/>
  <c r="T328" i="5" l="1"/>
  <c r="S328" i="5"/>
  <c r="AB328" i="5"/>
  <c r="U328" i="5" l="1"/>
  <c r="X329" i="5"/>
  <c r="Y329" i="5" s="1"/>
  <c r="Z329" i="5" l="1"/>
  <c r="V328" i="5"/>
  <c r="R329" i="5" l="1"/>
  <c r="AA329" i="5"/>
  <c r="T329" i="5" l="1"/>
  <c r="S329" i="5"/>
  <c r="AB329" i="5"/>
  <c r="U329" i="5" l="1"/>
  <c r="X330" i="5"/>
  <c r="Y330" i="5" s="1"/>
  <c r="Z330" i="5" l="1"/>
  <c r="V329" i="5"/>
  <c r="R330" i="5" l="1"/>
  <c r="AA330" i="5"/>
  <c r="T330" i="5" l="1"/>
  <c r="S330" i="5"/>
  <c r="AB330" i="5"/>
  <c r="X331" i="5" l="1"/>
  <c r="Y331" i="5" s="1"/>
  <c r="U330" i="5"/>
  <c r="V330" i="5" l="1"/>
  <c r="Z331" i="5"/>
  <c r="AA331" i="5" l="1"/>
  <c r="R331" i="5"/>
  <c r="T331" i="5" l="1"/>
  <c r="S331" i="5"/>
  <c r="AB331" i="5"/>
  <c r="X332" i="5" l="1"/>
  <c r="Y332" i="5" s="1"/>
  <c r="U331" i="5"/>
  <c r="V331" i="5" l="1"/>
  <c r="Z332" i="5"/>
  <c r="AA332" i="5" s="1"/>
  <c r="AB332" i="5" s="1"/>
  <c r="X333" i="5" l="1"/>
  <c r="Y333" i="5" s="1"/>
  <c r="R332" i="5"/>
  <c r="T332" i="5" l="1"/>
  <c r="S332" i="5"/>
  <c r="U332" i="5" s="1"/>
  <c r="V332" i="5" s="1"/>
  <c r="Z333" i="5"/>
  <c r="AA333" i="5" s="1"/>
  <c r="AB333" i="5" s="1"/>
  <c r="X334" i="5" l="1"/>
  <c r="Y334" i="5" s="1"/>
  <c r="R333" i="5"/>
  <c r="T333" i="5" l="1"/>
  <c r="S333" i="5"/>
  <c r="U333" i="5" s="1"/>
  <c r="V333" i="5" s="1"/>
  <c r="Z334" i="5"/>
  <c r="AA334" i="5" s="1"/>
  <c r="AB334" i="5" s="1"/>
  <c r="X335" i="5" l="1"/>
  <c r="Y335" i="5" s="1"/>
  <c r="R334" i="5"/>
  <c r="T334" i="5" l="1"/>
  <c r="S334" i="5"/>
  <c r="U334" i="5" s="1"/>
  <c r="V334" i="5" s="1"/>
  <c r="Z335" i="5"/>
  <c r="AA335" i="5" s="1"/>
  <c r="AB335" i="5" s="1"/>
  <c r="X336" i="5" l="1"/>
  <c r="Y336" i="5" s="1"/>
  <c r="R335" i="5"/>
  <c r="T335" i="5" l="1"/>
  <c r="S335" i="5"/>
  <c r="U335" i="5" s="1"/>
  <c r="V335" i="5" s="1"/>
  <c r="Z336" i="5"/>
  <c r="AA336" i="5" s="1"/>
  <c r="AB336" i="5" s="1"/>
  <c r="X337" i="5" l="1"/>
  <c r="Y337" i="5" s="1"/>
  <c r="R336" i="5"/>
  <c r="T336" i="5" l="1"/>
  <c r="S336" i="5"/>
  <c r="U336" i="5" s="1"/>
  <c r="V336" i="5" s="1"/>
  <c r="Z337" i="5"/>
  <c r="AA337" i="5" s="1"/>
  <c r="AB337" i="5" s="1"/>
  <c r="X338" i="5" l="1"/>
  <c r="R337" i="5"/>
  <c r="T337" i="5" l="1"/>
  <c r="S337" i="5"/>
  <c r="U337" i="5" s="1"/>
  <c r="V337" i="5" s="1"/>
  <c r="Z338" i="5"/>
  <c r="L63" i="5" s="1"/>
  <c r="Y338" i="5" l="1"/>
  <c r="K63" i="5" s="1"/>
  <c r="R338" i="5"/>
  <c r="AA338" i="5" l="1"/>
  <c r="M63" i="5" s="1"/>
  <c r="T338" i="5"/>
  <c r="E63" i="5" s="1"/>
  <c r="N44" i="5"/>
  <c r="J45" i="5" s="1"/>
  <c r="AB338" i="5"/>
  <c r="S338" i="5" l="1"/>
  <c r="D63" i="5" s="1"/>
  <c r="X339" i="5"/>
  <c r="U338" i="5" l="1"/>
  <c r="F63" i="5" s="1"/>
  <c r="G44" i="5"/>
  <c r="C45" i="5" s="1"/>
  <c r="Z339" i="5"/>
  <c r="Y339" i="5" s="1"/>
  <c r="V338" i="5"/>
  <c r="R339" i="5" l="1"/>
  <c r="AA339" i="5"/>
  <c r="T339" i="5" l="1"/>
  <c r="S339" i="5"/>
  <c r="AB339" i="5"/>
  <c r="U339" i="5" l="1"/>
  <c r="X340" i="5"/>
  <c r="Z340" i="5" l="1"/>
  <c r="Y340" i="5" s="1"/>
  <c r="V339" i="5"/>
  <c r="R340" i="5" l="1"/>
  <c r="AA340" i="5"/>
  <c r="T340" i="5" l="1"/>
  <c r="S340" i="5"/>
  <c r="AB340" i="5"/>
  <c r="U340" i="5" l="1"/>
  <c r="X341" i="5"/>
  <c r="Z341" i="5" l="1"/>
  <c r="Y341" i="5" s="1"/>
  <c r="V340" i="5"/>
  <c r="R341" i="5" l="1"/>
  <c r="AA341" i="5"/>
  <c r="T341" i="5" l="1"/>
  <c r="S341" i="5"/>
  <c r="AB341" i="5"/>
  <c r="X342" i="5" l="1"/>
  <c r="U341" i="5"/>
  <c r="V341" i="5" l="1"/>
  <c r="Z342" i="5"/>
  <c r="Y342" i="5" s="1"/>
  <c r="R342" i="5" l="1"/>
  <c r="AA342" i="5"/>
  <c r="T342" i="5" l="1"/>
  <c r="S342" i="5"/>
  <c r="AB342" i="5"/>
  <c r="U342" i="5" l="1"/>
  <c r="X343" i="5"/>
  <c r="Z343" i="5" l="1"/>
  <c r="Y343" i="5" s="1"/>
  <c r="V342" i="5"/>
  <c r="R343" i="5" l="1"/>
  <c r="AA343" i="5"/>
  <c r="T343" i="5" l="1"/>
  <c r="S343" i="5"/>
  <c r="AB343" i="5"/>
  <c r="U343" i="5" l="1"/>
  <c r="X344" i="5"/>
  <c r="Z344" i="5" l="1"/>
  <c r="V343" i="5"/>
  <c r="Y344" i="5" l="1"/>
  <c r="AA344" i="5" s="1"/>
  <c r="AB344" i="5" s="1"/>
  <c r="X345" i="5" s="1"/>
  <c r="R344" i="5"/>
  <c r="T344" i="5" l="1"/>
  <c r="S344" i="5" s="1"/>
  <c r="U344" i="5" s="1"/>
  <c r="V344" i="5" s="1"/>
  <c r="Z345" i="5"/>
  <c r="Y345" i="5" l="1"/>
  <c r="AA345" i="5" s="1"/>
  <c r="AB345" i="5" s="1"/>
  <c r="X346" i="5" s="1"/>
  <c r="R345" i="5"/>
  <c r="T345" i="5" l="1"/>
  <c r="S345" i="5" s="1"/>
  <c r="U345" i="5" s="1"/>
  <c r="V345" i="5" s="1"/>
  <c r="Z346" i="5"/>
  <c r="Y346" i="5" l="1"/>
  <c r="AA346" i="5" s="1"/>
  <c r="AB346" i="5" s="1"/>
  <c r="X347" i="5" s="1"/>
  <c r="R346" i="5"/>
  <c r="T346" i="5" l="1"/>
  <c r="S346" i="5"/>
  <c r="U346" i="5" s="1"/>
  <c r="V346" i="5" s="1"/>
  <c r="Z347" i="5"/>
  <c r="Y347" i="5" l="1"/>
  <c r="AA347" i="5" s="1"/>
  <c r="AB347" i="5" s="1"/>
  <c r="X348" i="5" s="1"/>
  <c r="R347" i="5"/>
  <c r="T347" i="5" l="1"/>
  <c r="S347" i="5"/>
  <c r="U347" i="5" s="1"/>
  <c r="V347" i="5" s="1"/>
  <c r="Z348" i="5"/>
  <c r="Y348" i="5" l="1"/>
  <c r="AA348" i="5" s="1"/>
  <c r="AB348" i="5" s="1"/>
  <c r="X349" i="5" s="1"/>
  <c r="R348" i="5"/>
  <c r="T348" i="5" l="1"/>
  <c r="S348" i="5"/>
  <c r="U348" i="5" s="1"/>
  <c r="V348" i="5" s="1"/>
  <c r="Z349" i="5"/>
  <c r="Y349" i="5" l="1"/>
  <c r="AA349" i="5" s="1"/>
  <c r="AB349" i="5" s="1"/>
  <c r="X350" i="5" s="1"/>
  <c r="R349" i="5"/>
  <c r="T349" i="5" l="1"/>
  <c r="S349" i="5"/>
  <c r="U349" i="5" s="1"/>
  <c r="V349" i="5" s="1"/>
  <c r="Z350" i="5"/>
  <c r="L64" i="5" s="1"/>
  <c r="Y350" i="5" l="1"/>
  <c r="K64" i="5" s="1"/>
  <c r="R350" i="5"/>
  <c r="AA350" i="5" l="1"/>
  <c r="M64" i="5" s="1"/>
  <c r="T350" i="5"/>
  <c r="S350" i="5"/>
  <c r="D64" i="5" s="1"/>
  <c r="N45" i="5"/>
  <c r="J46" i="5" s="1"/>
  <c r="E64" i="5"/>
  <c r="AB350" i="5" l="1"/>
  <c r="X351" i="5" s="1"/>
  <c r="U350" i="5"/>
  <c r="F64" i="5" s="1"/>
  <c r="G45" i="5" l="1"/>
  <c r="C46" i="5" s="1"/>
  <c r="Z351" i="5"/>
  <c r="Y351" i="5" s="1"/>
  <c r="V350" i="5"/>
  <c r="R351" i="5" l="1"/>
  <c r="AA351" i="5"/>
  <c r="T351" i="5" l="1"/>
  <c r="S351" i="5"/>
  <c r="AB351" i="5"/>
  <c r="U351" i="5" l="1"/>
  <c r="X352" i="5"/>
  <c r="Z352" i="5" l="1"/>
  <c r="Y352" i="5" s="1"/>
  <c r="V351" i="5"/>
  <c r="R352" i="5" l="1"/>
  <c r="AA352" i="5"/>
  <c r="T352" i="5" l="1"/>
  <c r="S352" i="5"/>
  <c r="AB352" i="5"/>
  <c r="X353" i="5" l="1"/>
  <c r="U352" i="5"/>
  <c r="V352" i="5" l="1"/>
  <c r="Z353" i="5"/>
  <c r="Y353" i="5" s="1"/>
  <c r="AA353" i="5" l="1"/>
  <c r="R353" i="5"/>
  <c r="T353" i="5" l="1"/>
  <c r="S353" i="5"/>
  <c r="AB353" i="5"/>
  <c r="X354" i="5" l="1"/>
  <c r="U353" i="5"/>
  <c r="V353" i="5" l="1"/>
  <c r="Z354" i="5"/>
  <c r="Y354" i="5" s="1"/>
  <c r="AA354" i="5" l="1"/>
  <c r="R354" i="5"/>
  <c r="T354" i="5" l="1"/>
  <c r="S354" i="5"/>
  <c r="AB354" i="5"/>
  <c r="X355" i="5" l="1"/>
  <c r="U354" i="5"/>
  <c r="V354" i="5" l="1"/>
  <c r="Z355" i="5"/>
  <c r="Y355" i="5" s="1"/>
  <c r="R355" i="5" l="1"/>
  <c r="AA355" i="5"/>
  <c r="T355" i="5" l="1"/>
  <c r="S355" i="5"/>
  <c r="AB355" i="5"/>
  <c r="U355" i="5" l="1"/>
  <c r="X356" i="5"/>
  <c r="Z356" i="5" l="1"/>
  <c r="V355" i="5"/>
  <c r="Y356" i="5" l="1"/>
  <c r="AA356" i="5" s="1"/>
  <c r="AB356" i="5" s="1"/>
  <c r="X357" i="5" s="1"/>
  <c r="R356" i="5"/>
  <c r="T356" i="5" l="1"/>
  <c r="S356" i="5"/>
  <c r="U356" i="5" s="1"/>
  <c r="V356" i="5" s="1"/>
  <c r="Z357" i="5"/>
  <c r="Y357" i="5" l="1"/>
  <c r="AA357" i="5" s="1"/>
  <c r="AB357" i="5" s="1"/>
  <c r="X358" i="5" s="1"/>
  <c r="R357" i="5"/>
  <c r="T357" i="5" l="1"/>
  <c r="S357" i="5"/>
  <c r="U357" i="5" s="1"/>
  <c r="V357" i="5" s="1"/>
  <c r="Z358" i="5"/>
  <c r="Y358" i="5" s="1"/>
  <c r="AA358" i="5" l="1"/>
  <c r="AB358" i="5" s="1"/>
  <c r="X359" i="5" s="1"/>
  <c r="R358" i="5"/>
  <c r="T358" i="5" l="1"/>
  <c r="S358" i="5"/>
  <c r="U358" i="5" s="1"/>
  <c r="V358" i="5" s="1"/>
  <c r="Z359" i="5"/>
  <c r="Y359" i="5" l="1"/>
  <c r="AA359" i="5" s="1"/>
  <c r="AB359" i="5" s="1"/>
  <c r="X360" i="5" s="1"/>
  <c r="R359" i="5"/>
  <c r="T359" i="5" l="1"/>
  <c r="S359" i="5"/>
  <c r="U359" i="5" s="1"/>
  <c r="V359" i="5" s="1"/>
  <c r="Z360" i="5"/>
  <c r="Y360" i="5" s="1"/>
  <c r="AA360" i="5" l="1"/>
  <c r="AB360" i="5" s="1"/>
  <c r="X361" i="5" s="1"/>
  <c r="R360" i="5"/>
  <c r="T360" i="5" l="1"/>
  <c r="S360" i="5"/>
  <c r="U360" i="5" s="1"/>
  <c r="V360" i="5" s="1"/>
  <c r="Z361" i="5"/>
  <c r="Y361" i="5" l="1"/>
  <c r="AA361" i="5" s="1"/>
  <c r="AB361" i="5" s="1"/>
  <c r="X362" i="5" s="1"/>
  <c r="R361" i="5"/>
  <c r="T361" i="5" l="1"/>
  <c r="S361" i="5"/>
  <c r="U361" i="5" s="1"/>
  <c r="V361" i="5" s="1"/>
  <c r="Z362" i="5"/>
  <c r="L65" i="5" s="1"/>
  <c r="Y362" i="5" l="1"/>
  <c r="K65" i="5" s="1"/>
  <c r="R362" i="5"/>
  <c r="AA362" i="5" l="1"/>
  <c r="M65" i="5" s="1"/>
  <c r="T362" i="5"/>
  <c r="S362" i="5"/>
  <c r="D65" i="5" s="1"/>
  <c r="N46" i="5"/>
  <c r="J47" i="5" s="1"/>
  <c r="AB362" i="5"/>
  <c r="E65" i="5"/>
  <c r="U362" i="5" l="1"/>
  <c r="F65" i="5" s="1"/>
  <c r="X363" i="5"/>
  <c r="G46" i="5" l="1"/>
  <c r="C47" i="5" s="1"/>
  <c r="Z363" i="5"/>
  <c r="Y363" i="5" s="1"/>
  <c r="V362" i="5"/>
  <c r="R363" i="5" l="1"/>
  <c r="AA363" i="5"/>
  <c r="T363" i="5" l="1"/>
  <c r="S363" i="5"/>
  <c r="AB363" i="5"/>
  <c r="U363" i="5" l="1"/>
  <c r="X364" i="5"/>
  <c r="Z364" i="5" l="1"/>
  <c r="Y364" i="5" s="1"/>
  <c r="V363" i="5"/>
  <c r="R364" i="5" l="1"/>
  <c r="AA364" i="5"/>
  <c r="T364" i="5" l="1"/>
  <c r="S364" i="5"/>
  <c r="AB364" i="5"/>
  <c r="U364" i="5" l="1"/>
  <c r="X365" i="5"/>
  <c r="Z365" i="5" l="1"/>
  <c r="Y365" i="5" s="1"/>
  <c r="V364" i="5"/>
  <c r="R365" i="5" l="1"/>
  <c r="AA365" i="5"/>
  <c r="T365" i="5" l="1"/>
  <c r="S365" i="5"/>
  <c r="AB365" i="5"/>
  <c r="X366" i="5" l="1"/>
  <c r="U365" i="5"/>
  <c r="V365" i="5" l="1"/>
  <c r="Z366" i="5"/>
  <c r="Y366" i="5" s="1"/>
  <c r="R366" i="5" l="1"/>
  <c r="AA366" i="5"/>
  <c r="T366" i="5" l="1"/>
  <c r="S366" i="5"/>
  <c r="AB366" i="5"/>
  <c r="U366" i="5" l="1"/>
  <c r="X367" i="5"/>
  <c r="Z367" i="5" l="1"/>
  <c r="Y367" i="5" s="1"/>
  <c r="V366" i="5"/>
  <c r="R367" i="5" l="1"/>
  <c r="AA367" i="5"/>
  <c r="T367" i="5" l="1"/>
  <c r="S367" i="5"/>
  <c r="AB367" i="5"/>
  <c r="U367" i="5" l="1"/>
  <c r="X368" i="5"/>
  <c r="Z368" i="5" l="1"/>
  <c r="Y368" i="5" s="1"/>
  <c r="V367" i="5"/>
  <c r="AA368" i="5" l="1"/>
  <c r="AB368" i="5" s="1"/>
  <c r="X369" i="5" s="1"/>
  <c r="R368" i="5"/>
  <c r="T368" i="5" l="1"/>
  <c r="S368" i="5"/>
  <c r="U368" i="5" s="1"/>
  <c r="V368" i="5" s="1"/>
  <c r="Z369" i="5"/>
  <c r="Y369" i="5" l="1"/>
  <c r="AA369" i="5" s="1"/>
  <c r="AB369" i="5" s="1"/>
  <c r="X370" i="5" s="1"/>
  <c r="R369" i="5"/>
  <c r="T369" i="5" l="1"/>
  <c r="S369" i="5"/>
  <c r="U369" i="5" s="1"/>
  <c r="V369" i="5" s="1"/>
  <c r="Z370" i="5"/>
  <c r="Y370" i="5" l="1"/>
  <c r="AA370" i="5" s="1"/>
  <c r="AB370" i="5" s="1"/>
  <c r="X371" i="5" s="1"/>
  <c r="R370" i="5"/>
  <c r="T370" i="5" l="1"/>
  <c r="S370" i="5"/>
  <c r="U370" i="5" s="1"/>
  <c r="V370" i="5" s="1"/>
  <c r="Z371" i="5"/>
  <c r="Y371" i="5" l="1"/>
  <c r="AA371" i="5" s="1"/>
  <c r="AB371" i="5" s="1"/>
  <c r="X372" i="5" s="1"/>
  <c r="R371" i="5"/>
  <c r="T371" i="5" l="1"/>
  <c r="S371" i="5"/>
  <c r="U371" i="5" s="1"/>
  <c r="V371" i="5" s="1"/>
  <c r="Z372" i="5"/>
  <c r="Y372" i="5" l="1"/>
  <c r="AA372" i="5" s="1"/>
  <c r="AB372" i="5" s="1"/>
  <c r="X373" i="5" s="1"/>
  <c r="R372" i="5"/>
  <c r="T372" i="5" l="1"/>
  <c r="S372" i="5"/>
  <c r="U372" i="5" s="1"/>
  <c r="V372" i="5" s="1"/>
  <c r="Z373" i="5"/>
  <c r="Y373" i="5" l="1"/>
  <c r="AA373" i="5" s="1"/>
  <c r="AB373" i="5" s="1"/>
  <c r="X374" i="5" s="1"/>
  <c r="R373" i="5"/>
  <c r="T373" i="5" l="1"/>
  <c r="S373" i="5"/>
  <c r="U373" i="5" s="1"/>
  <c r="V373" i="5" s="1"/>
  <c r="Z374" i="5"/>
  <c r="L66" i="5" s="1"/>
  <c r="Y374" i="5" l="1"/>
  <c r="K66" i="5" s="1"/>
  <c r="R374" i="5"/>
  <c r="AA374" i="5" l="1"/>
  <c r="M66" i="5" s="1"/>
  <c r="T374" i="5"/>
  <c r="S374" i="5" s="1"/>
  <c r="D66" i="5" s="1"/>
  <c r="N47" i="5"/>
  <c r="J48" i="5" s="1"/>
  <c r="AB374" i="5"/>
  <c r="E66" i="5"/>
  <c r="U374" i="5" l="1"/>
  <c r="F66" i="5" s="1"/>
  <c r="X375" i="5"/>
  <c r="G47" i="5" l="1"/>
  <c r="C48" i="5" s="1"/>
  <c r="Z375" i="5"/>
  <c r="Y375" i="5" s="1"/>
  <c r="V374" i="5"/>
  <c r="R375" i="5" l="1"/>
  <c r="AA375" i="5"/>
  <c r="T375" i="5" l="1"/>
  <c r="S375" i="5" s="1"/>
  <c r="AB375" i="5"/>
  <c r="U375" i="5" l="1"/>
  <c r="X376" i="5"/>
  <c r="V375" i="5" l="1"/>
  <c r="Z376" i="5"/>
  <c r="Y376" i="5" s="1"/>
  <c r="R376" i="5" l="1"/>
  <c r="AA376" i="5"/>
  <c r="T376" i="5" l="1"/>
  <c r="S376" i="5"/>
  <c r="AB376" i="5"/>
  <c r="X377" i="5" l="1"/>
  <c r="U376" i="5"/>
  <c r="V376" i="5" l="1"/>
  <c r="Z377" i="5"/>
  <c r="Y377" i="5" s="1"/>
  <c r="AA377" i="5" l="1"/>
  <c r="R377" i="5"/>
  <c r="T377" i="5" l="1"/>
  <c r="S377" i="5"/>
  <c r="AB377" i="5"/>
  <c r="X378" i="5" l="1"/>
  <c r="U377" i="5"/>
  <c r="V377" i="5" l="1"/>
  <c r="Z378" i="5"/>
  <c r="Y378" i="5" s="1"/>
  <c r="R378" i="5" l="1"/>
  <c r="AA378" i="5"/>
  <c r="T378" i="5" l="1"/>
  <c r="S378" i="5"/>
  <c r="AB378" i="5"/>
  <c r="U378" i="5" l="1"/>
  <c r="X379" i="5"/>
  <c r="Z379" i="5" l="1"/>
  <c r="Y379" i="5" s="1"/>
  <c r="V378" i="5"/>
  <c r="R379" i="5" l="1"/>
  <c r="AA379" i="5"/>
  <c r="T379" i="5" l="1"/>
  <c r="S379" i="5"/>
  <c r="AB379" i="5"/>
  <c r="U379" i="5" l="1"/>
  <c r="X380" i="5"/>
  <c r="Y380" i="5" l="1"/>
  <c r="Z380" i="5"/>
  <c r="V379" i="5"/>
  <c r="AA380" i="5" l="1"/>
  <c r="AB380" i="5" s="1"/>
  <c r="R380" i="5"/>
  <c r="X381" i="5"/>
  <c r="T380" i="5" l="1"/>
  <c r="S380" i="5"/>
  <c r="U380" i="5" s="1"/>
  <c r="V380" i="5" s="1"/>
  <c r="Z381" i="5"/>
  <c r="Y381" i="5" l="1"/>
  <c r="AA381" i="5" s="1"/>
  <c r="AB381" i="5" s="1"/>
  <c r="X382" i="5" s="1"/>
  <c r="R381" i="5"/>
  <c r="T381" i="5" l="1"/>
  <c r="S381" i="5"/>
  <c r="U381" i="5" s="1"/>
  <c r="V381" i="5" s="1"/>
  <c r="Z382" i="5"/>
  <c r="Y382" i="5" l="1"/>
  <c r="AA382" i="5" s="1"/>
  <c r="AB382" i="5" s="1"/>
  <c r="X383" i="5" s="1"/>
  <c r="R382" i="5"/>
  <c r="T382" i="5" l="1"/>
  <c r="S382" i="5"/>
  <c r="U382" i="5" s="1"/>
  <c r="V382" i="5" s="1"/>
  <c r="Z383" i="5"/>
  <c r="Y383" i="5" l="1"/>
  <c r="AA383" i="5" s="1"/>
  <c r="AB383" i="5" s="1"/>
  <c r="X384" i="5" s="1"/>
  <c r="R383" i="5"/>
  <c r="T383" i="5" l="1"/>
  <c r="S383" i="5"/>
  <c r="U383" i="5" s="1"/>
  <c r="V383" i="5" s="1"/>
  <c r="Z384" i="5"/>
  <c r="Y384" i="5" l="1"/>
  <c r="AA384" i="5" s="1"/>
  <c r="AB384" i="5" s="1"/>
  <c r="X385" i="5" s="1"/>
  <c r="R384" i="5"/>
  <c r="T384" i="5" l="1"/>
  <c r="S384" i="5"/>
  <c r="U384" i="5" s="1"/>
  <c r="V384" i="5" s="1"/>
  <c r="Z385" i="5"/>
  <c r="Y385" i="5" l="1"/>
  <c r="AA385" i="5" s="1"/>
  <c r="AB385" i="5" s="1"/>
  <c r="X386" i="5" s="1"/>
  <c r="R385" i="5"/>
  <c r="T385" i="5" l="1"/>
  <c r="S385" i="5" s="1"/>
  <c r="U385" i="5" s="1"/>
  <c r="V385" i="5" s="1"/>
  <c r="Z386" i="5"/>
  <c r="L67" i="5" s="1"/>
  <c r="Y386" i="5" l="1"/>
  <c r="K67" i="5" s="1"/>
  <c r="R386" i="5"/>
  <c r="AA386" i="5" l="1"/>
  <c r="M67" i="5" s="1"/>
  <c r="T386" i="5"/>
  <c r="S386" i="5"/>
  <c r="D67" i="5" s="1"/>
  <c r="N48" i="5"/>
  <c r="J49" i="5" s="1"/>
  <c r="AB386" i="5"/>
  <c r="E67" i="5"/>
  <c r="U386" i="5" l="1"/>
  <c r="F67" i="5" s="1"/>
  <c r="X387" i="5"/>
  <c r="G48" i="5" l="1"/>
  <c r="C49" i="5" s="1"/>
  <c r="Z387" i="5"/>
  <c r="Y387" i="5" s="1"/>
  <c r="V386" i="5"/>
  <c r="R387" i="5" l="1"/>
  <c r="AA387" i="5"/>
  <c r="T387" i="5" l="1"/>
  <c r="S387" i="5"/>
  <c r="AB387" i="5"/>
  <c r="U387" i="5" l="1"/>
  <c r="X388" i="5"/>
  <c r="V387" i="5" l="1"/>
  <c r="Z388" i="5"/>
  <c r="Y388" i="5" s="1"/>
  <c r="R388" i="5" l="1"/>
  <c r="AA388" i="5"/>
  <c r="T388" i="5" l="1"/>
  <c r="S388" i="5"/>
  <c r="AB388" i="5"/>
  <c r="X389" i="5" l="1"/>
  <c r="U388" i="5"/>
  <c r="V388" i="5" l="1"/>
  <c r="Z389" i="5"/>
  <c r="Y389" i="5" s="1"/>
  <c r="AA389" i="5" l="1"/>
  <c r="R389" i="5"/>
  <c r="T389" i="5" l="1"/>
  <c r="S389" i="5"/>
  <c r="AB389" i="5"/>
  <c r="X390" i="5" l="1"/>
  <c r="U389" i="5"/>
  <c r="V389" i="5" l="1"/>
  <c r="Z390" i="5"/>
  <c r="Y390" i="5" s="1"/>
  <c r="AA390" i="5" l="1"/>
  <c r="R390" i="5"/>
  <c r="T390" i="5" l="1"/>
  <c r="S390" i="5"/>
  <c r="AB390" i="5"/>
  <c r="X391" i="5" l="1"/>
  <c r="U390" i="5"/>
  <c r="V390" i="5" l="1"/>
  <c r="Z391" i="5"/>
  <c r="Y391" i="5" s="1"/>
  <c r="R391" i="5" l="1"/>
  <c r="AA391" i="5"/>
  <c r="T391" i="5" l="1"/>
  <c r="S391" i="5"/>
  <c r="AB391" i="5"/>
  <c r="U391" i="5" l="1"/>
  <c r="X392" i="5"/>
  <c r="Z392" i="5" l="1"/>
  <c r="V391" i="5"/>
  <c r="Y392" i="5" l="1"/>
  <c r="AA392" i="5" s="1"/>
  <c r="AB392" i="5" s="1"/>
  <c r="X393" i="5" s="1"/>
  <c r="R392" i="5"/>
  <c r="T392" i="5" l="1"/>
  <c r="S392" i="5"/>
  <c r="U392" i="5" s="1"/>
  <c r="V392" i="5" s="1"/>
  <c r="Z393" i="5"/>
  <c r="Y393" i="5" l="1"/>
  <c r="AA393" i="5" s="1"/>
  <c r="AB393" i="5" s="1"/>
  <c r="X394" i="5" s="1"/>
  <c r="R393" i="5"/>
  <c r="T393" i="5" l="1"/>
  <c r="S393" i="5"/>
  <c r="U393" i="5" s="1"/>
  <c r="V393" i="5" s="1"/>
  <c r="Z394" i="5"/>
  <c r="Y394" i="5" l="1"/>
  <c r="AA394" i="5" s="1"/>
  <c r="AB394" i="5" s="1"/>
  <c r="X395" i="5" s="1"/>
  <c r="R394" i="5"/>
  <c r="T394" i="5" l="1"/>
  <c r="S394" i="5"/>
  <c r="U394" i="5" s="1"/>
  <c r="V394" i="5" s="1"/>
  <c r="Z395" i="5"/>
  <c r="Y395" i="5" l="1"/>
  <c r="AA395" i="5" s="1"/>
  <c r="AB395" i="5" s="1"/>
  <c r="X396" i="5" s="1"/>
  <c r="R395" i="5"/>
  <c r="T395" i="5" l="1"/>
  <c r="S395" i="5"/>
  <c r="U395" i="5" s="1"/>
  <c r="V395" i="5" s="1"/>
  <c r="Z396" i="5"/>
  <c r="Y396" i="5" l="1"/>
  <c r="AA396" i="5" s="1"/>
  <c r="AB396" i="5" s="1"/>
  <c r="X397" i="5" s="1"/>
  <c r="R396" i="5"/>
  <c r="T396" i="5" l="1"/>
  <c r="S396" i="5"/>
  <c r="U396" i="5" s="1"/>
  <c r="V396" i="5" s="1"/>
  <c r="Z397" i="5"/>
  <c r="Y397" i="5" l="1"/>
  <c r="AA397" i="5" s="1"/>
  <c r="AB397" i="5" s="1"/>
  <c r="X398" i="5" s="1"/>
  <c r="R397" i="5"/>
  <c r="T397" i="5" l="1"/>
  <c r="S397" i="5"/>
  <c r="U397" i="5" s="1"/>
  <c r="V397" i="5" s="1"/>
  <c r="Z398" i="5"/>
  <c r="L68" i="5" s="1"/>
  <c r="Y398" i="5" l="1"/>
  <c r="K68" i="5" s="1"/>
  <c r="R398" i="5"/>
  <c r="AA398" i="5" l="1"/>
  <c r="M68" i="5" s="1"/>
  <c r="T398" i="5"/>
  <c r="S398" i="5"/>
  <c r="D68" i="5" s="1"/>
  <c r="N49" i="5"/>
  <c r="J50" i="5" s="1"/>
  <c r="AB398" i="5"/>
  <c r="AB35" i="5" s="1" a="1"/>
  <c r="AB35" i="5" s="1"/>
  <c r="L14" i="5" s="1"/>
  <c r="E68" i="5"/>
  <c r="U398" i="5" l="1"/>
  <c r="F68" i="5" s="1"/>
  <c r="AA399" i="5"/>
  <c r="Z399" i="5"/>
  <c r="Y399" i="5"/>
  <c r="N50" i="5" l="1"/>
  <c r="J51" i="5" s="1"/>
  <c r="N51" i="5" s="1"/>
  <c r="J52" i="5" s="1"/>
  <c r="N52" i="5" s="1"/>
  <c r="J53" i="5" s="1"/>
  <c r="N53" i="5" s="1"/>
  <c r="J54" i="5" s="1"/>
  <c r="N54" i="5" s="1"/>
  <c r="J55" i="5" s="1"/>
  <c r="N55" i="5" s="1"/>
  <c r="J56" i="5" s="1"/>
  <c r="N56" i="5" s="1"/>
  <c r="J57" i="5" s="1"/>
  <c r="N57" i="5" s="1"/>
  <c r="J58" i="5" s="1"/>
  <c r="N58" i="5" s="1"/>
  <c r="J59" i="5" s="1"/>
  <c r="N59" i="5" s="1"/>
  <c r="J60" i="5" s="1"/>
  <c r="N60" i="5" s="1"/>
  <c r="J61" i="5" s="1"/>
  <c r="N61" i="5" s="1"/>
  <c r="J62" i="5" s="1"/>
  <c r="N62" i="5" s="1"/>
  <c r="J63" i="5" s="1"/>
  <c r="N63" i="5" s="1"/>
  <c r="J64" i="5" s="1"/>
  <c r="N64" i="5" s="1"/>
  <c r="J65" i="5" s="1"/>
  <c r="N65" i="5" s="1"/>
  <c r="J66" i="5" s="1"/>
  <c r="N66" i="5" s="1"/>
  <c r="J67" i="5" s="1"/>
  <c r="N67" i="5" s="1"/>
  <c r="J68" i="5" s="1"/>
  <c r="G49" i="5"/>
  <c r="C50" i="5" s="1"/>
  <c r="V398" i="5"/>
  <c r="V35" i="5" s="1" a="1"/>
  <c r="V35" i="5" s="1"/>
  <c r="L7" i="5" s="1"/>
  <c r="N68" i="5" l="1"/>
  <c r="L12" i="5" s="1"/>
  <c r="R399" i="5"/>
  <c r="U399" i="5"/>
  <c r="S399" i="5"/>
  <c r="T399" i="5"/>
  <c r="L13" i="5" l="1"/>
  <c r="G50" i="5"/>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l="1"/>
  <c r="L5" i="5" l="1"/>
  <c r="F13" i="5" s="1"/>
  <c r="L6" i="5"/>
  <c r="Y21" i="6" l="1"/>
  <c r="Z21" i="6" s="1"/>
  <c r="V22" i="6" l="1"/>
  <c r="W22" i="6" l="1"/>
  <c r="X22" i="6"/>
  <c r="Y22" i="6" l="1"/>
  <c r="Z22" i="6" s="1"/>
  <c r="AI22" i="6"/>
  <c r="V23" i="6" l="1"/>
  <c r="W23" i="6" l="1"/>
  <c r="X23" i="6"/>
  <c r="Y23" i="6" l="1"/>
  <c r="Z23" i="6" s="1"/>
  <c r="AI23" i="6"/>
  <c r="V24" i="6" l="1"/>
  <c r="W24" i="6" l="1"/>
  <c r="X24" i="6"/>
  <c r="AI24" i="6" l="1"/>
  <c r="Y24" i="6"/>
  <c r="Z24" i="6" s="1"/>
  <c r="V25" i="6" l="1"/>
  <c r="W25" i="6" l="1"/>
  <c r="X25" i="6"/>
  <c r="Y25" i="6" l="1"/>
  <c r="Z25" i="6" s="1"/>
  <c r="AI25" i="6"/>
  <c r="V26" i="6" l="1"/>
  <c r="W26" i="6" l="1"/>
  <c r="X26" i="6"/>
  <c r="Y26" i="6" l="1"/>
  <c r="Z26" i="6" s="1"/>
  <c r="AI26" i="6"/>
  <c r="V27" i="6" l="1"/>
  <c r="W27" i="6" l="1"/>
  <c r="X27" i="6"/>
  <c r="AI27" i="6" s="1"/>
  <c r="Y27" i="6" l="1"/>
  <c r="Z27" i="6" s="1"/>
  <c r="V28" i="6" s="1"/>
  <c r="W28" i="6" l="1"/>
  <c r="X28" i="6"/>
  <c r="AI28" i="6" s="1"/>
  <c r="Y28" i="6" l="1"/>
  <c r="Z28" i="6" s="1"/>
  <c r="V29" i="6" s="1"/>
  <c r="W29" i="6" l="1"/>
  <c r="X29" i="6"/>
  <c r="AI29" i="6" s="1"/>
  <c r="Y29" i="6" l="1"/>
  <c r="Z29" i="6" s="1"/>
  <c r="V30" i="6"/>
  <c r="W30" i="6" l="1"/>
  <c r="X30" i="6"/>
  <c r="AI30" i="6" s="1"/>
  <c r="Y30" i="6" l="1"/>
  <c r="Z30" i="6" s="1"/>
  <c r="V31" i="6"/>
  <c r="W31" i="6" l="1"/>
  <c r="X31" i="6"/>
  <c r="AI31" i="6" s="1"/>
  <c r="Y31" i="6" l="1"/>
  <c r="Z31" i="6" l="1"/>
  <c r="V32" i="6" s="1"/>
  <c r="W32" i="6" l="1"/>
  <c r="X32" i="6"/>
  <c r="AI32" i="6" s="1"/>
  <c r="F21" i="6"/>
  <c r="Y32" i="6" l="1"/>
  <c r="Z32" i="6" s="1"/>
  <c r="E21" i="6"/>
  <c r="G21" i="6"/>
  <c r="H21" i="6" s="1"/>
  <c r="D22" i="6" s="1"/>
  <c r="V33" i="6" l="1"/>
  <c r="W33" i="6" l="1"/>
  <c r="X33" i="6"/>
  <c r="AI33" i="6" l="1"/>
  <c r="Y33" i="6"/>
  <c r="Z33" i="6" s="1"/>
  <c r="V34" i="6" l="1"/>
  <c r="W34" i="6" l="1"/>
  <c r="X34" i="6"/>
  <c r="AI34" i="6" l="1"/>
  <c r="Y34" i="6"/>
  <c r="Z34" i="6" s="1"/>
  <c r="V35" i="6" l="1"/>
  <c r="W35" i="6" l="1"/>
  <c r="X35" i="6"/>
  <c r="Y35" i="6" l="1"/>
  <c r="Z35" i="6" s="1"/>
  <c r="AI35" i="6"/>
  <c r="V36" i="6" l="1"/>
  <c r="W36" i="6" l="1"/>
  <c r="X36" i="6"/>
  <c r="AI36" i="6" l="1"/>
  <c r="Y36" i="6"/>
  <c r="Z36" i="6" s="1"/>
  <c r="V37" i="6" l="1"/>
  <c r="W37" i="6" l="1"/>
  <c r="X37" i="6"/>
  <c r="Y37" i="6" l="1"/>
  <c r="Z37" i="6" s="1"/>
  <c r="AI37" i="6"/>
  <c r="V38" i="6" l="1"/>
  <c r="W38" i="6" l="1"/>
  <c r="X38" i="6"/>
  <c r="AI38" i="6" s="1"/>
  <c r="Y38" i="6" l="1"/>
  <c r="Z38" i="6" s="1"/>
  <c r="V39" i="6"/>
  <c r="W39" i="6" l="1"/>
  <c r="X39" i="6"/>
  <c r="AI39" i="6" s="1"/>
  <c r="Y39" i="6" l="1"/>
  <c r="Z39" i="6" l="1"/>
  <c r="V40" i="6" s="1"/>
  <c r="W40" i="6" l="1"/>
  <c r="Y40" i="6" s="1"/>
  <c r="X40" i="6"/>
  <c r="AI40" i="6" s="1"/>
  <c r="Z40" i="6" l="1"/>
  <c r="V41" i="6" s="1"/>
  <c r="W41" i="6" l="1"/>
  <c r="X41" i="6"/>
  <c r="AI41" i="6" s="1"/>
  <c r="Y41" i="6" l="1"/>
  <c r="Z41" i="6" s="1"/>
  <c r="V42" i="6" s="1"/>
  <c r="W42" i="6" l="1"/>
  <c r="Y42" i="6" s="1"/>
  <c r="X42" i="6"/>
  <c r="AI42" i="6" s="1"/>
  <c r="Z42" i="6" l="1"/>
  <c r="V43" i="6" s="1"/>
  <c r="W43" i="6" l="1"/>
  <c r="X43" i="6"/>
  <c r="AI43" i="6" s="1"/>
  <c r="Y43" i="6" l="1"/>
  <c r="Z43" i="6" s="1"/>
  <c r="V44" i="6" s="1"/>
  <c r="W44" i="6" l="1"/>
  <c r="X44" i="6"/>
  <c r="AI44" i="6" l="1"/>
  <c r="F22" i="6"/>
  <c r="Y44" i="6"/>
  <c r="Z44" i="6" s="1"/>
  <c r="E22" i="6"/>
  <c r="G22" i="6" l="1"/>
  <c r="H22" i="6" s="1"/>
  <c r="D23" i="6" s="1"/>
  <c r="V45" i="6" l="1"/>
  <c r="W45" i="6" l="1"/>
  <c r="X45" i="6"/>
  <c r="Y45" i="6" l="1"/>
  <c r="Z45" i="6" s="1"/>
  <c r="AI45" i="6"/>
  <c r="V46" i="6" l="1"/>
  <c r="W46" i="6" l="1"/>
  <c r="X46" i="6"/>
  <c r="Y46" i="6" l="1"/>
  <c r="Z46" i="6" s="1"/>
  <c r="AI46" i="6"/>
  <c r="V47" i="6" l="1"/>
  <c r="W47" i="6" l="1"/>
  <c r="X47" i="6"/>
  <c r="AI47" i="6" l="1"/>
  <c r="Y47" i="6"/>
  <c r="Z47" i="6" s="1"/>
  <c r="V48" i="6" l="1"/>
  <c r="W48" i="6" l="1"/>
  <c r="X48" i="6"/>
  <c r="AI48" i="6" l="1"/>
  <c r="Y48" i="6"/>
  <c r="Z48" i="6" s="1"/>
  <c r="V49" i="6" l="1"/>
  <c r="W49" i="6" l="1"/>
  <c r="X49" i="6"/>
  <c r="Y49" i="6" l="1"/>
  <c r="Z49" i="6" s="1"/>
  <c r="AI49" i="6"/>
  <c r="V50" i="6" l="1"/>
  <c r="W50" i="6" l="1"/>
  <c r="X50" i="6"/>
  <c r="AI50" i="6" s="1"/>
  <c r="Y50" i="6" l="1"/>
  <c r="Z50" i="6" s="1"/>
  <c r="V51" i="6" s="1"/>
  <c r="W51" i="6" l="1"/>
  <c r="X51" i="6"/>
  <c r="AI51" i="6" s="1"/>
  <c r="Y51" i="6" l="1"/>
  <c r="Z51" i="6" l="1"/>
  <c r="V52" i="6" s="1"/>
  <c r="W52" i="6" l="1"/>
  <c r="X52" i="6"/>
  <c r="AI52" i="6" s="1"/>
  <c r="Y52" i="6" l="1"/>
  <c r="Z52" i="6" s="1"/>
  <c r="V53" i="6" s="1"/>
  <c r="W53" i="6" l="1"/>
  <c r="X53" i="6"/>
  <c r="AI53" i="6" s="1"/>
  <c r="Y53" i="6" l="1"/>
  <c r="Z53" i="6" s="1"/>
  <c r="V54" i="6" s="1"/>
  <c r="W54" i="6" s="1"/>
  <c r="X54" i="6" l="1"/>
  <c r="AI54" i="6" s="1"/>
  <c r="Y54" i="6" l="1"/>
  <c r="Z54" i="6" s="1"/>
  <c r="V55" i="6" s="1"/>
  <c r="W55" i="6" s="1"/>
  <c r="X55" i="6" l="1"/>
  <c r="AI55" i="6" s="1"/>
  <c r="Y55" i="6" l="1"/>
  <c r="Z55" i="6" s="1"/>
  <c r="V56" i="6" s="1"/>
  <c r="W56" i="6" s="1"/>
  <c r="X56" i="6"/>
  <c r="AI56" i="6" l="1"/>
  <c r="F23" i="6"/>
  <c r="Y56" i="6"/>
  <c r="Z56" i="6" s="1"/>
  <c r="E23" i="6"/>
  <c r="G23" i="6" l="1"/>
  <c r="H23" i="6" s="1"/>
  <c r="D24" i="6" s="1"/>
  <c r="V57" i="6" l="1"/>
  <c r="W57" i="6" l="1"/>
  <c r="X57" i="6"/>
  <c r="Y57" i="6" l="1"/>
  <c r="Z57" i="6" s="1"/>
  <c r="AI57" i="6"/>
  <c r="V58" i="6" l="1"/>
  <c r="W58" i="6" l="1"/>
  <c r="X58" i="6"/>
  <c r="Y58" i="6" l="1"/>
  <c r="Z58" i="6" s="1"/>
  <c r="AI58" i="6"/>
  <c r="V59" i="6" l="1"/>
  <c r="W59" i="6" l="1"/>
  <c r="X59" i="6"/>
  <c r="Y59" i="6" l="1"/>
  <c r="Z59" i="6" s="1"/>
  <c r="AI59" i="6"/>
  <c r="V60" i="6" l="1"/>
  <c r="W60" i="6" l="1"/>
  <c r="X60" i="6"/>
  <c r="Y60" i="6" l="1"/>
  <c r="Z60" i="6" s="1"/>
  <c r="AI60" i="6"/>
  <c r="V61" i="6" l="1"/>
  <c r="W61" i="6" l="1"/>
  <c r="X61" i="6"/>
  <c r="Y61" i="6" l="1"/>
  <c r="Z61" i="6" s="1"/>
  <c r="AI61" i="6"/>
  <c r="V62" i="6" l="1"/>
  <c r="W62" i="6" l="1"/>
  <c r="X62" i="6"/>
  <c r="AI62" i="6" s="1"/>
  <c r="Y62" i="6" l="1"/>
  <c r="Z62" i="6" l="1"/>
  <c r="V63" i="6" s="1"/>
  <c r="W63" i="6" l="1"/>
  <c r="X63" i="6"/>
  <c r="AI63" i="6" s="1"/>
  <c r="Y63" i="6" l="1"/>
  <c r="Z63" i="6" s="1"/>
  <c r="V64" i="6" s="1"/>
  <c r="W64" i="6" s="1"/>
  <c r="X64" i="6"/>
  <c r="AI64" i="6" s="1"/>
  <c r="Y64" i="6" l="1"/>
  <c r="Z64" i="6" s="1"/>
  <c r="V65" i="6" s="1"/>
  <c r="W65" i="6" l="1"/>
  <c r="X65" i="6"/>
  <c r="AI65" i="6" s="1"/>
  <c r="Y65" i="6" l="1"/>
  <c r="Z65" i="6" s="1"/>
  <c r="V66" i="6" s="1"/>
  <c r="W66" i="6" l="1"/>
  <c r="X66" i="6"/>
  <c r="AI66" i="6" s="1"/>
  <c r="Y66" i="6" l="1"/>
  <c r="Z66" i="6" s="1"/>
  <c r="V67" i="6"/>
  <c r="W67" i="6" l="1"/>
  <c r="X67" i="6"/>
  <c r="AI67" i="6" s="1"/>
  <c r="Y67" i="6" l="1"/>
  <c r="Z67" i="6" s="1"/>
  <c r="V68" i="6"/>
  <c r="W68" i="6" l="1"/>
  <c r="X68" i="6"/>
  <c r="AI68" i="6" l="1"/>
  <c r="F24" i="6"/>
  <c r="Y68" i="6"/>
  <c r="Z68" i="6" s="1"/>
  <c r="E24" i="6"/>
  <c r="G24" i="6" l="1"/>
  <c r="H24" i="6" s="1"/>
  <c r="D25" i="6" s="1"/>
  <c r="V69" i="6" l="1"/>
  <c r="W69" i="6" l="1"/>
  <c r="X69" i="6"/>
  <c r="AI69" i="6" l="1"/>
  <c r="Y69" i="6"/>
  <c r="Z69" i="6" s="1"/>
  <c r="V70" i="6" l="1"/>
  <c r="W70" i="6" l="1"/>
  <c r="X70" i="6"/>
  <c r="Y70" i="6" l="1"/>
  <c r="Z70" i="6" s="1"/>
  <c r="AI70" i="6"/>
  <c r="V71" i="6" l="1"/>
  <c r="W71" i="6" l="1"/>
  <c r="X71" i="6"/>
  <c r="Y71" i="6" l="1"/>
  <c r="Z71" i="6" s="1"/>
  <c r="AI71" i="6"/>
  <c r="V72" i="6" l="1"/>
  <c r="W72" i="6" l="1"/>
  <c r="X72" i="6"/>
  <c r="AI72" i="6" l="1"/>
  <c r="Y72" i="6"/>
  <c r="Z72" i="6" s="1"/>
  <c r="V73" i="6" l="1"/>
  <c r="W73" i="6" l="1"/>
  <c r="X73" i="6"/>
  <c r="AI73" i="6" l="1"/>
  <c r="Y73" i="6"/>
  <c r="Z73" i="6" s="1"/>
  <c r="V74" i="6" l="1"/>
  <c r="W74" i="6" l="1"/>
  <c r="X74" i="6"/>
  <c r="AI74" i="6" s="1"/>
  <c r="Y74" i="6" l="1"/>
  <c r="Z74" i="6" s="1"/>
  <c r="V75" i="6" s="1"/>
  <c r="W75" i="6" l="1"/>
  <c r="X75" i="6"/>
  <c r="AI75" i="6" s="1"/>
  <c r="Y75" i="6" l="1"/>
  <c r="Z75" i="6" s="1"/>
  <c r="V76" i="6" s="1"/>
  <c r="W76" i="6" l="1"/>
  <c r="X76" i="6"/>
  <c r="AI76" i="6" s="1"/>
  <c r="Y76" i="6" l="1"/>
  <c r="Z76" i="6" s="1"/>
  <c r="V77" i="6" s="1"/>
  <c r="W77" i="6" l="1"/>
  <c r="X77" i="6"/>
  <c r="AI77" i="6" s="1"/>
  <c r="Y77" i="6" l="1"/>
  <c r="Z77" i="6" s="1"/>
  <c r="V78" i="6" s="1"/>
  <c r="W78" i="6" l="1"/>
  <c r="X78" i="6"/>
  <c r="AI78" i="6" s="1"/>
  <c r="Y78" i="6" l="1"/>
  <c r="Z78" i="6" s="1"/>
  <c r="V79" i="6"/>
  <c r="W79" i="6" l="1"/>
  <c r="X79" i="6"/>
  <c r="AI79" i="6" s="1"/>
  <c r="Y79" i="6" l="1"/>
  <c r="Z79" i="6" s="1"/>
  <c r="V80" i="6"/>
  <c r="W80" i="6" l="1"/>
  <c r="X80" i="6"/>
  <c r="Y80" i="6" l="1"/>
  <c r="Z80" i="6" s="1"/>
  <c r="E25" i="6"/>
  <c r="AI80" i="6"/>
  <c r="F25" i="6"/>
  <c r="G25" i="6" l="1"/>
  <c r="H25" i="6" s="1"/>
  <c r="D26" i="6" s="1"/>
  <c r="V81" i="6" l="1"/>
  <c r="W81" i="6" l="1"/>
  <c r="X81" i="6"/>
  <c r="Y81" i="6" l="1"/>
  <c r="Z81" i="6" s="1"/>
  <c r="AI81" i="6"/>
  <c r="V82" i="6" l="1"/>
  <c r="W82" i="6" l="1"/>
  <c r="X82" i="6"/>
  <c r="Y82" i="6" l="1"/>
  <c r="Z82" i="6" s="1"/>
  <c r="AI82" i="6"/>
  <c r="V83" i="6" l="1"/>
  <c r="W83" i="6" l="1"/>
  <c r="X83" i="6"/>
  <c r="AI83" i="6" l="1"/>
  <c r="Y83" i="6"/>
  <c r="Z83" i="6" s="1"/>
  <c r="V84" i="6" l="1"/>
  <c r="X84" i="6" l="1"/>
  <c r="W84" i="6" s="1"/>
  <c r="Y84" i="6" l="1"/>
  <c r="Z84" i="6" s="1"/>
  <c r="AI84" i="6"/>
  <c r="V85" i="6" l="1"/>
  <c r="X85" i="6" l="1"/>
  <c r="W85" i="6" s="1"/>
  <c r="Y85" i="6" l="1"/>
  <c r="Z85" i="6" s="1"/>
  <c r="AI85" i="6"/>
  <c r="V86" i="6" l="1"/>
  <c r="X86" i="6" l="1"/>
  <c r="AI86" i="6" s="1"/>
  <c r="W86" i="6" l="1"/>
  <c r="Y86" i="6" s="1"/>
  <c r="Z86" i="6" s="1"/>
  <c r="V87" i="6" s="1"/>
  <c r="X87" i="6" l="1"/>
  <c r="AI87" i="6" s="1"/>
  <c r="W87" i="6" l="1"/>
  <c r="Y87" i="6" s="1"/>
  <c r="Z87" i="6" s="1"/>
  <c r="V88" i="6" s="1"/>
  <c r="X88" i="6" l="1"/>
  <c r="AI88" i="6" s="1"/>
  <c r="W88" i="6" l="1"/>
  <c r="Y88" i="6" s="1"/>
  <c r="Z88" i="6" s="1"/>
  <c r="V89" i="6" s="1"/>
  <c r="X89" i="6" l="1"/>
  <c r="AI89" i="6" s="1"/>
  <c r="W89" i="6" l="1"/>
  <c r="Y89" i="6" s="1"/>
  <c r="Z89" i="6" s="1"/>
  <c r="V90" i="6" s="1"/>
  <c r="W90" i="6" l="1"/>
  <c r="X90" i="6"/>
  <c r="AI90" i="6" s="1"/>
  <c r="Y90" i="6" l="1"/>
  <c r="Z90" i="6" l="1"/>
  <c r="V91" i="6" s="1"/>
  <c r="X91" i="6" l="1"/>
  <c r="AI91" i="6" s="1"/>
  <c r="W91" i="6" l="1"/>
  <c r="Y91" i="6" s="1"/>
  <c r="Z91" i="6" s="1"/>
  <c r="V92" i="6" s="1"/>
  <c r="X92" i="6" s="1"/>
  <c r="W92" i="6" s="1"/>
  <c r="AI92" i="6" l="1"/>
  <c r="F26" i="6"/>
  <c r="Y92" i="6"/>
  <c r="Z92" i="6" s="1"/>
  <c r="E26" i="6"/>
  <c r="G26" i="6" l="1"/>
  <c r="H26" i="6" l="1"/>
  <c r="D27" i="6" s="1"/>
  <c r="V93" i="6"/>
  <c r="X93" i="6" l="1"/>
  <c r="W93" i="6" s="1"/>
  <c r="AI93" i="6" l="1"/>
  <c r="Y93" i="6"/>
  <c r="Z93" i="6" s="1"/>
  <c r="V94" i="6" l="1"/>
  <c r="X94" i="6" l="1"/>
  <c r="W94" i="6" s="1"/>
  <c r="Y94" i="6" l="1"/>
  <c r="Z94" i="6" s="1"/>
  <c r="AI94" i="6"/>
  <c r="V95" i="6" l="1"/>
  <c r="X95" i="6" l="1"/>
  <c r="W95" i="6" s="1"/>
  <c r="AI95" i="6" l="1"/>
  <c r="Y95" i="6"/>
  <c r="Z95" i="6" s="1"/>
  <c r="V96" i="6" l="1"/>
  <c r="W96" i="6" l="1"/>
  <c r="X96" i="6"/>
  <c r="AI96" i="6" l="1"/>
  <c r="Y96" i="6"/>
  <c r="Z96" i="6" s="1"/>
  <c r="V97" i="6" l="1"/>
  <c r="X97" i="6" l="1"/>
  <c r="W97" i="6" s="1"/>
  <c r="AI97" i="6" l="1"/>
  <c r="Y97" i="6"/>
  <c r="Z97" i="6" s="1"/>
  <c r="V98" i="6" l="1"/>
  <c r="X98" i="6" l="1"/>
  <c r="AI98" i="6" s="1"/>
  <c r="W98" i="6" l="1"/>
  <c r="Y98" i="6" s="1"/>
  <c r="Z98" i="6" s="1"/>
  <c r="V99" i="6" s="1"/>
  <c r="X99" i="6" l="1"/>
  <c r="AI99" i="6" s="1"/>
  <c r="W99" i="6" l="1"/>
  <c r="Y99" i="6" s="1"/>
  <c r="Z99" i="6" l="1"/>
  <c r="V100" i="6" s="1"/>
  <c r="X100" i="6" l="1"/>
  <c r="AI100" i="6" s="1"/>
  <c r="W100" i="6"/>
  <c r="Y100" i="6" s="1"/>
  <c r="Z100" i="6" s="1"/>
  <c r="V101" i="6" l="1"/>
  <c r="X101" i="6" l="1"/>
  <c r="AI101" i="6" s="1"/>
  <c r="W101" i="6" l="1"/>
  <c r="Y101" i="6" s="1"/>
  <c r="Z101" i="6" s="1"/>
  <c r="V102" i="6" l="1"/>
  <c r="X102" i="6" l="1"/>
  <c r="AI102" i="6" s="1"/>
  <c r="W102" i="6" l="1"/>
  <c r="Y102" i="6" s="1"/>
  <c r="Z102" i="6" l="1"/>
  <c r="V103" i="6" s="1"/>
  <c r="X103" i="6" l="1"/>
  <c r="AI103" i="6" s="1"/>
  <c r="W103" i="6"/>
  <c r="Y103" i="6" s="1"/>
  <c r="Z103" i="6" s="1"/>
  <c r="V104" i="6" s="1"/>
  <c r="X104" i="6" l="1"/>
  <c r="W104" i="6" s="1"/>
  <c r="AI104" i="6" l="1"/>
  <c r="F27" i="6"/>
  <c r="Y104" i="6"/>
  <c r="Z104" i="6" s="1"/>
  <c r="E27" i="6"/>
  <c r="G27" i="6" l="1"/>
  <c r="H27" i="6" s="1"/>
  <c r="D28" i="6" s="1"/>
  <c r="V105" i="6" l="1"/>
  <c r="X105" i="6" l="1"/>
  <c r="W105" i="6" s="1"/>
  <c r="AI105" i="6" l="1"/>
  <c r="Y105" i="6"/>
  <c r="Z105" i="6" s="1"/>
  <c r="V106" i="6" l="1"/>
  <c r="X106" i="6" l="1"/>
  <c r="W106" i="6" s="1"/>
  <c r="AI106" i="6" l="1"/>
  <c r="Y106" i="6"/>
  <c r="Z106" i="6" s="1"/>
  <c r="V107" i="6" l="1"/>
  <c r="X107" i="6" l="1"/>
  <c r="W107" i="6" s="1"/>
  <c r="Y107" i="6" l="1"/>
  <c r="Z107" i="6" s="1"/>
  <c r="AI107" i="6"/>
  <c r="V108" i="6" l="1"/>
  <c r="X108" i="6" l="1"/>
  <c r="W108" i="6" s="1"/>
  <c r="AI108" i="6" l="1"/>
  <c r="Y108" i="6"/>
  <c r="Z108" i="6" s="1"/>
  <c r="V109" i="6" l="1"/>
  <c r="X109" i="6" l="1"/>
  <c r="W109" i="6" s="1"/>
  <c r="Y109" i="6" l="1"/>
  <c r="Z109" i="6" s="1"/>
  <c r="AI109" i="6"/>
  <c r="V110" i="6" l="1"/>
  <c r="X110" i="6" l="1"/>
  <c r="AI110" i="6" s="1"/>
  <c r="W110" i="6" l="1"/>
  <c r="Y110" i="6" s="1"/>
  <c r="Z110" i="6" s="1"/>
  <c r="V111" i="6" l="1"/>
  <c r="X111" i="6" l="1"/>
  <c r="AI111" i="6" s="1"/>
  <c r="W111" i="6" l="1"/>
  <c r="Y111" i="6" s="1"/>
  <c r="Z111" i="6" s="1"/>
  <c r="V112" i="6" s="1"/>
  <c r="X112" i="6" l="1"/>
  <c r="AI112" i="6" s="1"/>
  <c r="W112" i="6" l="1"/>
  <c r="Y112" i="6" s="1"/>
  <c r="Z112" i="6" s="1"/>
  <c r="V113" i="6" l="1"/>
  <c r="X113" i="6" l="1"/>
  <c r="AI113" i="6" s="1"/>
  <c r="W113" i="6" l="1"/>
  <c r="Y113" i="6" s="1"/>
  <c r="Z113" i="6" s="1"/>
  <c r="V114" i="6" s="1"/>
  <c r="X114" i="6" l="1"/>
  <c r="AI114" i="6" s="1"/>
  <c r="W114" i="6" l="1"/>
  <c r="Y114" i="6" s="1"/>
  <c r="Z114" i="6" l="1"/>
  <c r="V115" i="6" s="1"/>
  <c r="X115" i="6" l="1"/>
  <c r="AI115" i="6" s="1"/>
  <c r="W115" i="6" l="1"/>
  <c r="Y115" i="6" s="1"/>
  <c r="Z115" i="6" s="1"/>
  <c r="V116" i="6" s="1"/>
  <c r="X116" i="6" l="1"/>
  <c r="W116" i="6" s="1"/>
  <c r="Y116" i="6" l="1"/>
  <c r="Z116" i="6" s="1"/>
  <c r="E28" i="6"/>
  <c r="AI116" i="6"/>
  <c r="F28" i="6"/>
  <c r="G28" i="6" l="1"/>
  <c r="H28" i="6" s="1"/>
  <c r="D29" i="6" s="1"/>
  <c r="V117" i="6" l="1"/>
  <c r="X117" i="6" l="1"/>
  <c r="W117" i="6" s="1"/>
  <c r="Y117" i="6" l="1"/>
  <c r="Z117" i="6" s="1"/>
  <c r="AI117" i="6"/>
  <c r="V118" i="6" l="1"/>
  <c r="X118" i="6" l="1"/>
  <c r="W118" i="6" s="1"/>
  <c r="AI118" i="6" l="1"/>
  <c r="Y118" i="6"/>
  <c r="Z118" i="6" s="1"/>
  <c r="V119" i="6" l="1"/>
  <c r="X119" i="6" l="1"/>
  <c r="W119" i="6" s="1"/>
  <c r="Y119" i="6" l="1"/>
  <c r="Z119" i="6" s="1"/>
  <c r="AI119" i="6"/>
  <c r="V120" i="6" l="1"/>
  <c r="X120" i="6" l="1"/>
  <c r="W120" i="6" s="1"/>
  <c r="Y120" i="6" l="1"/>
  <c r="Z120" i="6" s="1"/>
  <c r="AI120" i="6"/>
  <c r="V121" i="6" l="1"/>
  <c r="X121" i="6" l="1"/>
  <c r="W121" i="6" s="1"/>
  <c r="AI121" i="6" l="1"/>
  <c r="Y121" i="6"/>
  <c r="Z121" i="6" s="1"/>
  <c r="V122" i="6" l="1"/>
  <c r="X122" i="6" l="1"/>
  <c r="AI122" i="6" s="1"/>
  <c r="W122" i="6" l="1"/>
  <c r="Y122" i="6" s="1"/>
  <c r="Z122" i="6" l="1"/>
  <c r="V123" i="6" s="1"/>
  <c r="X123" i="6" l="1"/>
  <c r="AI123" i="6" s="1"/>
  <c r="W123" i="6"/>
  <c r="Y123" i="6" s="1"/>
  <c r="Z123" i="6" s="1"/>
  <c r="V124" i="6" l="1"/>
  <c r="X124" i="6" l="1"/>
  <c r="AI124" i="6" s="1"/>
  <c r="W124" i="6" l="1"/>
  <c r="Y124" i="6" s="1"/>
  <c r="Z124" i="6" s="1"/>
  <c r="V125" i="6" l="1"/>
  <c r="X125" i="6" l="1"/>
  <c r="AI125" i="6" s="1"/>
  <c r="W125" i="6" l="1"/>
  <c r="Y125" i="6" s="1"/>
  <c r="Z125" i="6" s="1"/>
  <c r="V126" i="6" l="1"/>
  <c r="X126" i="6" l="1"/>
  <c r="AI126" i="6" s="1"/>
  <c r="W126" i="6" l="1"/>
  <c r="Y126" i="6" s="1"/>
  <c r="Z126" i="6" l="1"/>
  <c r="V127" i="6" s="1"/>
  <c r="X127" i="6" l="1"/>
  <c r="AI127" i="6" s="1"/>
  <c r="W127" i="6"/>
  <c r="Y127" i="6" s="1"/>
  <c r="Z127" i="6" l="1"/>
  <c r="V128" i="6" s="1"/>
  <c r="X128" i="6" l="1"/>
  <c r="W128" i="6"/>
  <c r="Y128" i="6" s="1"/>
  <c r="Z128" i="6" s="1"/>
  <c r="AI128" i="6"/>
  <c r="F29" i="6"/>
  <c r="E29" i="6" l="1"/>
  <c r="G29" i="6"/>
  <c r="H29" i="6" s="1"/>
  <c r="D30" i="6" s="1"/>
  <c r="V129" i="6" l="1"/>
  <c r="X129" i="6" l="1"/>
  <c r="W129" i="6" s="1"/>
  <c r="AI129" i="6" l="1"/>
  <c r="Y129" i="6"/>
  <c r="Z129" i="6" s="1"/>
  <c r="V130" i="6" l="1"/>
  <c r="X130" i="6" l="1"/>
  <c r="W130" i="6" s="1"/>
  <c r="Y130" i="6" l="1"/>
  <c r="Z130" i="6" s="1"/>
  <c r="AI130" i="6"/>
  <c r="V131" i="6" l="1"/>
  <c r="X131" i="6" l="1"/>
  <c r="W131" i="6" s="1"/>
  <c r="Y131" i="6" l="1"/>
  <c r="Z131" i="6" s="1"/>
  <c r="AI131" i="6"/>
  <c r="V132" i="6" l="1"/>
  <c r="X132" i="6" l="1"/>
  <c r="W132" i="6" s="1"/>
  <c r="AI132" i="6" l="1"/>
  <c r="Y132" i="6"/>
  <c r="Z132" i="6" s="1"/>
  <c r="V133" i="6" l="1"/>
  <c r="X133" i="6" l="1"/>
  <c r="W133" i="6" s="1"/>
  <c r="AI133" i="6" l="1"/>
  <c r="Y133" i="6"/>
  <c r="Z133" i="6" s="1"/>
  <c r="V134" i="6" l="1"/>
  <c r="X134" i="6" l="1"/>
  <c r="AI134" i="6" s="1"/>
  <c r="W134" i="6" l="1"/>
  <c r="Y134" i="6" s="1"/>
  <c r="Z134" i="6" s="1"/>
  <c r="V135" i="6" l="1"/>
  <c r="X135" i="6" l="1"/>
  <c r="AI135" i="6" s="1"/>
  <c r="W135" i="6" l="1"/>
  <c r="Y135" i="6" s="1"/>
  <c r="Z135" i="6" s="1"/>
  <c r="V136" i="6" s="1"/>
  <c r="X136" i="6" l="1"/>
  <c r="AI136" i="6" s="1"/>
  <c r="W136" i="6" l="1"/>
  <c r="Y136" i="6" s="1"/>
  <c r="Z136" i="6" s="1"/>
  <c r="V137" i="6" l="1"/>
  <c r="X137" i="6" l="1"/>
  <c r="AI137" i="6" s="1"/>
  <c r="W137" i="6" l="1"/>
  <c r="Y137" i="6" s="1"/>
  <c r="Z137" i="6" s="1"/>
  <c r="V138" i="6" l="1"/>
  <c r="X138" i="6" l="1"/>
  <c r="AI138" i="6" s="1"/>
  <c r="W138" i="6" l="1"/>
  <c r="Y138" i="6" s="1"/>
  <c r="Z138" i="6" s="1"/>
  <c r="V139" i="6" s="1"/>
  <c r="X139" i="6" l="1"/>
  <c r="AI139" i="6" s="1"/>
  <c r="W139" i="6" l="1"/>
  <c r="Y139" i="6" s="1"/>
  <c r="Z139" i="6" s="1"/>
  <c r="V140" i="6" l="1"/>
  <c r="X140" i="6" l="1"/>
  <c r="W140" i="6" s="1"/>
  <c r="Y140" i="6" l="1"/>
  <c r="Z140" i="6" s="1"/>
  <c r="E30" i="6"/>
  <c r="AI140" i="6"/>
  <c r="F30" i="6"/>
  <c r="G30" i="6" l="1"/>
  <c r="H30" i="6" s="1"/>
  <c r="D31" i="6" s="1"/>
  <c r="V141" i="6" l="1"/>
  <c r="X141" i="6" l="1"/>
  <c r="W141" i="6" s="1"/>
  <c r="Y141" i="6" l="1"/>
  <c r="Z141" i="6" s="1"/>
  <c r="AI141" i="6"/>
  <c r="V142" i="6" l="1"/>
  <c r="X142" i="6" l="1"/>
  <c r="W142" i="6" s="1"/>
  <c r="Y142" i="6" l="1"/>
  <c r="Z142" i="6" s="1"/>
  <c r="AI142" i="6"/>
  <c r="V143" i="6" l="1"/>
  <c r="X143" i="6" l="1"/>
  <c r="W143" i="6" s="1"/>
  <c r="Y143" i="6" l="1"/>
  <c r="Z143" i="6" s="1"/>
  <c r="AI143" i="6"/>
  <c r="V144" i="6" l="1"/>
  <c r="X144" i="6" l="1"/>
  <c r="W144" i="6" s="1"/>
  <c r="AI144" i="6" l="1"/>
  <c r="Y144" i="6"/>
  <c r="Z144" i="6" s="1"/>
  <c r="V145" i="6" l="1"/>
  <c r="X145" i="6" l="1"/>
  <c r="W145" i="6" s="1"/>
  <c r="AI145" i="6" l="1"/>
  <c r="Y145" i="6"/>
  <c r="Z145" i="6" s="1"/>
  <c r="V146" i="6" l="1"/>
  <c r="X146" i="6" l="1"/>
  <c r="AI146" i="6" s="1"/>
  <c r="W146" i="6" l="1"/>
  <c r="Y146" i="6" s="1"/>
  <c r="Z146" i="6" s="1"/>
  <c r="V147" i="6" l="1"/>
  <c r="X147" i="6" l="1"/>
  <c r="AI147" i="6" s="1"/>
  <c r="W147" i="6" l="1"/>
  <c r="Y147" i="6" s="1"/>
  <c r="Z147" i="6" s="1"/>
  <c r="V148" i="6" s="1"/>
  <c r="X148" i="6" l="1"/>
  <c r="AI148" i="6" s="1"/>
  <c r="W148" i="6" l="1"/>
  <c r="Y148" i="6" s="1"/>
  <c r="Z148" i="6" s="1"/>
  <c r="V149" i="6" s="1"/>
  <c r="X149" i="6" l="1"/>
  <c r="AI149" i="6" s="1"/>
  <c r="W149" i="6" l="1"/>
  <c r="Y149" i="6" s="1"/>
  <c r="Z149" i="6" l="1"/>
  <c r="V150" i="6" s="1"/>
  <c r="X150" i="6" l="1"/>
  <c r="AI150" i="6" s="1"/>
  <c r="W150" i="6" l="1"/>
  <c r="Y150" i="6" s="1"/>
  <c r="Z150" i="6" s="1"/>
  <c r="V151" i="6" s="1"/>
  <c r="X151" i="6" l="1"/>
  <c r="AI151" i="6" s="1"/>
  <c r="W151" i="6" l="1"/>
  <c r="Y151" i="6" s="1"/>
  <c r="Z151" i="6" s="1"/>
  <c r="V152" i="6" l="1"/>
  <c r="X152" i="6" l="1"/>
  <c r="W152" i="6" s="1"/>
  <c r="AI152" i="6" l="1"/>
  <c r="F31" i="6"/>
  <c r="Y152" i="6"/>
  <c r="Z152" i="6" s="1"/>
  <c r="E31" i="6"/>
  <c r="G31" i="6" l="1"/>
  <c r="H31" i="6" s="1"/>
  <c r="D32" i="6" s="1"/>
  <c r="V153" i="6" l="1"/>
  <c r="X153" i="6" l="1"/>
  <c r="W153" i="6" s="1"/>
  <c r="Y153" i="6" l="1"/>
  <c r="Z153" i="6" s="1"/>
  <c r="AI153" i="6"/>
  <c r="V154" i="6" l="1"/>
  <c r="X154" i="6" l="1"/>
  <c r="W154" i="6" s="1"/>
  <c r="Y154" i="6" l="1"/>
  <c r="Z154" i="6" s="1"/>
  <c r="AI154" i="6"/>
  <c r="V155" i="6" l="1"/>
  <c r="X155" i="6" l="1"/>
  <c r="W155" i="6" s="1"/>
  <c r="Y155" i="6" l="1"/>
  <c r="Z155" i="6" s="1"/>
  <c r="AI155" i="6"/>
  <c r="V156" i="6" l="1"/>
  <c r="X156" i="6" l="1"/>
  <c r="W156" i="6" s="1"/>
  <c r="AI156" i="6" l="1"/>
  <c r="Y156" i="6"/>
  <c r="Z156" i="6" s="1"/>
  <c r="V157" i="6" l="1"/>
  <c r="X157" i="6" l="1"/>
  <c r="W157" i="6" s="1"/>
  <c r="Y157" i="6" l="1"/>
  <c r="Z157" i="6" s="1"/>
  <c r="AI157" i="6"/>
  <c r="V158" i="6" l="1"/>
  <c r="X158" i="6" l="1"/>
  <c r="AI158" i="6" s="1"/>
  <c r="W158" i="6" l="1"/>
  <c r="Y158" i="6" s="1"/>
  <c r="Z158" i="6" s="1"/>
  <c r="V159" i="6" s="1"/>
  <c r="X159" i="6" l="1"/>
  <c r="AI159" i="6" s="1"/>
  <c r="W159" i="6" l="1"/>
  <c r="Y159" i="6" s="1"/>
  <c r="Z159" i="6" s="1"/>
  <c r="V160" i="6" l="1"/>
  <c r="X160" i="6" l="1"/>
  <c r="AI160" i="6" s="1"/>
  <c r="W160" i="6" l="1"/>
  <c r="Y160" i="6" s="1"/>
  <c r="Z160" i="6" s="1"/>
  <c r="V161" i="6" l="1"/>
  <c r="X161" i="6" l="1"/>
  <c r="AI161" i="6" s="1"/>
  <c r="W161" i="6" l="1"/>
  <c r="Y161" i="6" s="1"/>
  <c r="Z161" i="6" s="1"/>
  <c r="V162" i="6" s="1"/>
  <c r="X162" i="6" l="1"/>
  <c r="AI162" i="6" s="1"/>
  <c r="W162" i="6" l="1"/>
  <c r="Y162" i="6" s="1"/>
  <c r="Z162" i="6" s="1"/>
  <c r="V163" i="6" l="1"/>
  <c r="X163" i="6" l="1"/>
  <c r="AI163" i="6" s="1"/>
  <c r="W163" i="6" l="1"/>
  <c r="Y163" i="6" s="1"/>
  <c r="Z163" i="6" s="1"/>
  <c r="V164" i="6" s="1"/>
  <c r="X164" i="6" l="1"/>
  <c r="W164" i="6" s="1"/>
  <c r="AI164" i="6" l="1"/>
  <c r="F32" i="6"/>
  <c r="Y164" i="6"/>
  <c r="Z164" i="6" s="1"/>
  <c r="E32" i="6"/>
  <c r="G32" i="6" l="1"/>
  <c r="H32" i="6" s="1"/>
  <c r="D33" i="6" s="1"/>
  <c r="V165" i="6" l="1"/>
  <c r="X165" i="6" l="1"/>
  <c r="W165" i="6" s="1"/>
  <c r="Y165" i="6" l="1"/>
  <c r="Z165" i="6" s="1"/>
  <c r="AI165" i="6"/>
  <c r="V166" i="6" l="1"/>
  <c r="X166" i="6" l="1"/>
  <c r="W166" i="6" s="1"/>
  <c r="Y166" i="6" l="1"/>
  <c r="Z166" i="6" s="1"/>
  <c r="AI166" i="6"/>
  <c r="V167" i="6" l="1"/>
  <c r="X167" i="6" l="1"/>
  <c r="W167" i="6" s="1"/>
  <c r="AI167" i="6" l="1"/>
  <c r="Y167" i="6"/>
  <c r="Z167" i="6" s="1"/>
  <c r="V168" i="6" l="1"/>
  <c r="X168" i="6" l="1"/>
  <c r="W168" i="6" s="1"/>
  <c r="AI168" i="6" l="1"/>
  <c r="Y168" i="6"/>
  <c r="Z168" i="6" s="1"/>
  <c r="V169" i="6" l="1"/>
  <c r="X169" i="6" l="1"/>
  <c r="W169" i="6" s="1"/>
  <c r="AI169" i="6" l="1"/>
  <c r="Y169" i="6"/>
  <c r="Z169" i="6" s="1"/>
  <c r="V170" i="6" l="1"/>
  <c r="X170" i="6" l="1"/>
  <c r="AI170" i="6" s="1"/>
  <c r="W170" i="6" l="1"/>
  <c r="Y170" i="6" s="1"/>
  <c r="Z170" i="6" s="1"/>
  <c r="V171" i="6" l="1"/>
  <c r="X171" i="6" l="1"/>
  <c r="AI171" i="6" s="1"/>
  <c r="W171" i="6" l="1"/>
  <c r="Y171" i="6" s="1"/>
  <c r="Z171" i="6" s="1"/>
  <c r="V172" i="6" s="1"/>
  <c r="X172" i="6" l="1"/>
  <c r="AI172" i="6" s="1"/>
  <c r="W172" i="6" l="1"/>
  <c r="Y172" i="6" s="1"/>
  <c r="Z172" i="6" s="1"/>
  <c r="V173" i="6" s="1"/>
  <c r="X173" i="6" l="1"/>
  <c r="AI173" i="6" s="1"/>
  <c r="W173" i="6" l="1"/>
  <c r="Y173" i="6" s="1"/>
  <c r="Z173" i="6" s="1"/>
  <c r="V174" i="6" l="1"/>
  <c r="X174" i="6" l="1"/>
  <c r="AI174" i="6" s="1"/>
  <c r="W174" i="6" l="1"/>
  <c r="Y174" i="6" s="1"/>
  <c r="Z174" i="6" s="1"/>
  <c r="V175" i="6" s="1"/>
  <c r="X175" i="6" l="1"/>
  <c r="AI175" i="6" s="1"/>
  <c r="W175" i="6" l="1"/>
  <c r="Y175" i="6" s="1"/>
  <c r="Z175" i="6" s="1"/>
  <c r="V176" i="6" s="1"/>
  <c r="X176" i="6" l="1"/>
  <c r="W176" i="6" s="1"/>
  <c r="AI176" i="6" l="1"/>
  <c r="F33" i="6"/>
  <c r="Y176" i="6"/>
  <c r="Z176" i="6" s="1"/>
  <c r="E33" i="6"/>
  <c r="G33" i="6" l="1"/>
  <c r="H33" i="6" s="1"/>
  <c r="D34" i="6" s="1"/>
  <c r="V177" i="6" l="1"/>
  <c r="X177" i="6" l="1"/>
  <c r="W177" i="6" s="1"/>
  <c r="AI177" i="6" l="1"/>
  <c r="Y177" i="6"/>
  <c r="Z177" i="6" s="1"/>
  <c r="V178" i="6" l="1"/>
  <c r="X178" i="6" l="1"/>
  <c r="W178" i="6" s="1"/>
  <c r="Y178" i="6" l="1"/>
  <c r="Z178" i="6" s="1"/>
  <c r="AI178" i="6"/>
  <c r="V179" i="6" l="1"/>
  <c r="X179" i="6" l="1"/>
  <c r="W179" i="6" s="1"/>
  <c r="AI179" i="6" l="1"/>
  <c r="Y179" i="6"/>
  <c r="Z179" i="6" s="1"/>
  <c r="V180" i="6" l="1"/>
  <c r="X180" i="6" l="1"/>
  <c r="W180" i="6" s="1"/>
  <c r="AI180" i="6" l="1"/>
  <c r="Y180" i="6"/>
  <c r="Z180" i="6" s="1"/>
  <c r="V181" i="6" l="1"/>
  <c r="X181" i="6" l="1"/>
  <c r="W181" i="6" s="1"/>
  <c r="Y181" i="6" l="1"/>
  <c r="Z181" i="6" s="1"/>
  <c r="AI181" i="6"/>
  <c r="V182" i="6" l="1"/>
  <c r="X182" i="6" l="1"/>
  <c r="AI182" i="6" s="1"/>
  <c r="W182" i="6" l="1"/>
  <c r="Y182" i="6" s="1"/>
  <c r="Z182" i="6" l="1"/>
  <c r="V183" i="6" s="1"/>
  <c r="X183" i="6" l="1"/>
  <c r="AI183" i="6" s="1"/>
  <c r="W183" i="6"/>
  <c r="Y183" i="6" s="1"/>
  <c r="Z183" i="6" s="1"/>
  <c r="V184" i="6" l="1"/>
  <c r="X184" i="6" l="1"/>
  <c r="AI184" i="6" s="1"/>
  <c r="W184" i="6" l="1"/>
  <c r="Y184" i="6" s="1"/>
  <c r="Z184" i="6" s="1"/>
  <c r="V185" i="6" l="1"/>
  <c r="X185" i="6" l="1"/>
  <c r="AI185" i="6" s="1"/>
  <c r="W185" i="6" l="1"/>
  <c r="Y185" i="6" s="1"/>
  <c r="Z185" i="6" s="1"/>
  <c r="V186" i="6" l="1"/>
  <c r="X186" i="6" l="1"/>
  <c r="AI186" i="6" s="1"/>
  <c r="W186" i="6" l="1"/>
  <c r="Y186" i="6" s="1"/>
  <c r="Z186" i="6" l="1"/>
  <c r="V187" i="6" s="1"/>
  <c r="X187" i="6" l="1"/>
  <c r="AI187" i="6" s="1"/>
  <c r="W187" i="6" l="1"/>
  <c r="Y187" i="6" s="1"/>
  <c r="Z187" i="6" s="1"/>
  <c r="V188" i="6" s="1"/>
  <c r="X188" i="6" l="1"/>
  <c r="W188" i="6" s="1"/>
  <c r="Y188" i="6" l="1"/>
  <c r="Z188" i="6" s="1"/>
  <c r="E34" i="6"/>
  <c r="AI188" i="6"/>
  <c r="F34" i="6"/>
  <c r="G34" i="6" l="1"/>
  <c r="H34" i="6" s="1"/>
  <c r="D35" i="6" s="1"/>
  <c r="V189" i="6" l="1"/>
  <c r="X189" i="6" l="1"/>
  <c r="W189" i="6" s="1"/>
  <c r="AI189" i="6" l="1"/>
  <c r="Y189" i="6"/>
  <c r="Z189" i="6" s="1"/>
  <c r="V190" i="6" l="1"/>
  <c r="X190" i="6" l="1"/>
  <c r="W190" i="6" s="1"/>
  <c r="AI190" i="6" l="1"/>
  <c r="Y190" i="6"/>
  <c r="Z190" i="6" s="1"/>
  <c r="V191" i="6" l="1"/>
  <c r="X191" i="6" l="1"/>
  <c r="W191" i="6" s="1"/>
  <c r="AI191" i="6" l="1"/>
  <c r="Y191" i="6"/>
  <c r="Z191" i="6" s="1"/>
  <c r="V192" i="6" l="1"/>
  <c r="X192" i="6" l="1"/>
  <c r="W192" i="6" s="1"/>
  <c r="AI192" i="6" l="1"/>
  <c r="Y192" i="6"/>
  <c r="Z192" i="6" s="1"/>
  <c r="V193" i="6" l="1"/>
  <c r="X193" i="6" l="1"/>
  <c r="W193" i="6" s="1"/>
  <c r="AI193" i="6" l="1"/>
  <c r="Y193" i="6"/>
  <c r="Z193" i="6" s="1"/>
  <c r="V194" i="6" l="1"/>
  <c r="X194" i="6" l="1"/>
  <c r="AI194" i="6" s="1"/>
  <c r="W194" i="6" l="1"/>
  <c r="Y194" i="6" s="1"/>
  <c r="Z194" i="6" s="1"/>
  <c r="V195" i="6" l="1"/>
  <c r="X195" i="6" l="1"/>
  <c r="AI195" i="6" s="1"/>
  <c r="W195" i="6" l="1"/>
  <c r="Y195" i="6" s="1"/>
  <c r="Z195" i="6" s="1"/>
  <c r="V196" i="6" l="1"/>
  <c r="X196" i="6" l="1"/>
  <c r="AI196" i="6" s="1"/>
  <c r="W196" i="6" l="1"/>
  <c r="Y196" i="6" s="1"/>
  <c r="Z196" i="6" l="1"/>
  <c r="V197" i="6" s="1"/>
  <c r="X197" i="6" l="1"/>
  <c r="AI197" i="6" s="1"/>
  <c r="W197" i="6" l="1"/>
  <c r="Y197" i="6" s="1"/>
  <c r="Z197" i="6" s="1"/>
  <c r="V198" i="6" s="1"/>
  <c r="X198" i="6" l="1"/>
  <c r="AI198" i="6" s="1"/>
  <c r="W198" i="6"/>
  <c r="Y198" i="6" s="1"/>
  <c r="Z198" i="6" s="1"/>
  <c r="V199" i="6" l="1"/>
  <c r="X199" i="6" l="1"/>
  <c r="AI199" i="6" s="1"/>
  <c r="W199" i="6" l="1"/>
  <c r="Y199" i="6" s="1"/>
  <c r="Z199" i="6" s="1"/>
  <c r="V200" i="6" s="1"/>
  <c r="X200" i="6" l="1"/>
  <c r="W200" i="6" s="1"/>
  <c r="Y200" i="6" l="1"/>
  <c r="Z200" i="6" s="1"/>
  <c r="E35" i="6"/>
  <c r="AI200" i="6"/>
  <c r="F35" i="6"/>
  <c r="G35" i="6" l="1"/>
  <c r="H35" i="6" s="1"/>
  <c r="D36" i="6" s="1"/>
  <c r="V201" i="6" l="1"/>
  <c r="X201" i="6" l="1"/>
  <c r="W201" i="6" s="1"/>
  <c r="Y201" i="6" l="1"/>
  <c r="Z201" i="6" s="1"/>
  <c r="AI201" i="6"/>
  <c r="V202" i="6" l="1"/>
  <c r="X202" i="6" l="1"/>
  <c r="W202" i="6" s="1"/>
  <c r="AI202" i="6" l="1"/>
  <c r="Y202" i="6"/>
  <c r="Z202" i="6" s="1"/>
  <c r="V203" i="6" l="1"/>
  <c r="X203" i="6" l="1"/>
  <c r="W203" i="6" s="1"/>
  <c r="Y203" i="6" l="1"/>
  <c r="Z203" i="6" s="1"/>
  <c r="AI203" i="6"/>
  <c r="V204" i="6" l="1"/>
  <c r="X204" i="6" l="1"/>
  <c r="W204" i="6" s="1"/>
  <c r="AI204" i="6" l="1"/>
  <c r="Y204" i="6"/>
  <c r="Z204" i="6" s="1"/>
  <c r="V205" i="6" l="1"/>
  <c r="X205" i="6" l="1"/>
  <c r="W205" i="6" s="1"/>
  <c r="AI205" i="6" l="1"/>
  <c r="Y205" i="6"/>
  <c r="Z205" i="6" s="1"/>
  <c r="V206" i="6" l="1"/>
  <c r="X206" i="6" l="1"/>
  <c r="AI206" i="6" s="1"/>
  <c r="W206" i="6" l="1"/>
  <c r="Y206" i="6" s="1"/>
  <c r="Z206" i="6" s="1"/>
  <c r="V207" i="6" l="1"/>
  <c r="X207" i="6" l="1"/>
  <c r="AI207" i="6" s="1"/>
  <c r="W207" i="6" l="1"/>
  <c r="Y207" i="6" s="1"/>
  <c r="Z207" i="6" s="1"/>
  <c r="V208" i="6" s="1"/>
  <c r="X208" i="6" l="1"/>
  <c r="AI208" i="6" s="1"/>
  <c r="W208" i="6" l="1"/>
  <c r="Y208" i="6" s="1"/>
  <c r="Z208" i="6" l="1"/>
  <c r="V209" i="6" s="1"/>
  <c r="X209" i="6" l="1"/>
  <c r="AI209" i="6" s="1"/>
  <c r="W209" i="6" l="1"/>
  <c r="Y209" i="6" s="1"/>
  <c r="Z209" i="6" s="1"/>
  <c r="V210" i="6" s="1"/>
  <c r="X210" i="6" l="1"/>
  <c r="AI210" i="6" s="1"/>
  <c r="W210" i="6" l="1"/>
  <c r="Y210" i="6" s="1"/>
  <c r="Z210" i="6" s="1"/>
  <c r="V211" i="6" l="1"/>
  <c r="X211" i="6" l="1"/>
  <c r="AI211" i="6" s="1"/>
  <c r="W211" i="6" l="1"/>
  <c r="Y211" i="6" s="1"/>
  <c r="Z211" i="6" s="1"/>
  <c r="V212" i="6" s="1"/>
  <c r="X212" i="6" l="1"/>
  <c r="W212" i="6" s="1"/>
  <c r="AI212" i="6" l="1"/>
  <c r="F36" i="6"/>
  <c r="Y212" i="6"/>
  <c r="Z212" i="6" s="1"/>
  <c r="E36" i="6"/>
  <c r="G36" i="6" l="1"/>
  <c r="H36" i="6" s="1"/>
  <c r="D37" i="6" s="1"/>
  <c r="V213" i="6" l="1"/>
  <c r="X213" i="6" l="1"/>
  <c r="W213" i="6" s="1"/>
  <c r="AI213" i="6" l="1"/>
  <c r="Y213" i="6"/>
  <c r="Z213" i="6" s="1"/>
  <c r="V214" i="6" l="1"/>
  <c r="X214" i="6" l="1"/>
  <c r="W214" i="6" s="1"/>
  <c r="AI214" i="6" l="1"/>
  <c r="Y214" i="6"/>
  <c r="Z214" i="6" s="1"/>
  <c r="V215" i="6" l="1"/>
  <c r="X215" i="6" l="1"/>
  <c r="W215" i="6" s="1"/>
  <c r="Y215" i="6" l="1"/>
  <c r="Z215" i="6" s="1"/>
  <c r="AI215" i="6"/>
  <c r="V216" i="6" l="1"/>
  <c r="X216" i="6" l="1"/>
  <c r="W216" i="6" s="1"/>
  <c r="AI216" i="6" l="1"/>
  <c r="Y216" i="6"/>
  <c r="Z216" i="6" s="1"/>
  <c r="V217" i="6" l="1"/>
  <c r="X217" i="6" l="1"/>
  <c r="W217" i="6" s="1"/>
  <c r="AI217" i="6" l="1"/>
  <c r="Y217" i="6"/>
  <c r="Z217" i="6" s="1"/>
  <c r="V218" i="6" l="1"/>
  <c r="X218" i="6" l="1"/>
  <c r="AI218" i="6" s="1"/>
  <c r="W218" i="6" l="1"/>
  <c r="Y218" i="6" s="1"/>
  <c r="Z218" i="6" s="1"/>
  <c r="V219" i="6" l="1"/>
  <c r="X219" i="6" l="1"/>
  <c r="AI219" i="6" s="1"/>
  <c r="W219" i="6" l="1"/>
  <c r="Y219" i="6" s="1"/>
  <c r="Z219" i="6" s="1"/>
  <c r="V220" i="6" l="1"/>
  <c r="X220" i="6" l="1"/>
  <c r="AI220" i="6" s="1"/>
  <c r="W220" i="6" l="1"/>
  <c r="Y220" i="6" s="1"/>
  <c r="Z220" i="6" s="1"/>
  <c r="V221" i="6" s="1"/>
  <c r="X221" i="6" l="1"/>
  <c r="AI221" i="6" s="1"/>
  <c r="W221" i="6" l="1"/>
  <c r="Y221" i="6" s="1"/>
  <c r="Z221" i="6" s="1"/>
  <c r="V222" i="6" l="1"/>
  <c r="X222" i="6" l="1"/>
  <c r="AI222" i="6" s="1"/>
  <c r="W222" i="6" l="1"/>
  <c r="Y222" i="6" s="1"/>
  <c r="Z222" i="6" l="1"/>
  <c r="V223" i="6" s="1"/>
  <c r="X223" i="6" l="1"/>
  <c r="AI223" i="6" s="1"/>
  <c r="W223" i="6"/>
  <c r="Y223" i="6" s="1"/>
  <c r="Z223" i="6" l="1"/>
  <c r="V224" i="6" s="1"/>
  <c r="X224" i="6" l="1"/>
  <c r="W224" i="6" s="1"/>
  <c r="Y224" i="6" s="1"/>
  <c r="Z224" i="6" s="1"/>
  <c r="F37" i="6"/>
  <c r="AI224" i="6" l="1"/>
  <c r="E37" i="6"/>
  <c r="G37" i="6"/>
  <c r="H37" i="6" s="1"/>
  <c r="D38" i="6" s="1"/>
  <c r="V225" i="6" l="1"/>
  <c r="X225" i="6" l="1"/>
  <c r="W225" i="6" s="1"/>
  <c r="AI225" i="6" l="1"/>
  <c r="Y225" i="6"/>
  <c r="Z225" i="6" s="1"/>
  <c r="V226" i="6" l="1"/>
  <c r="X226" i="6" l="1"/>
  <c r="W226" i="6" s="1"/>
  <c r="Y226" i="6" l="1"/>
  <c r="Z226" i="6" s="1"/>
  <c r="AI226" i="6"/>
  <c r="V227" i="6" l="1"/>
  <c r="X227" i="6" l="1"/>
  <c r="W227" i="6" s="1"/>
  <c r="AI227" i="6" l="1"/>
  <c r="Y227" i="6"/>
  <c r="Z227" i="6" s="1"/>
  <c r="V228" i="6" l="1"/>
  <c r="X228" i="6" l="1"/>
  <c r="W228" i="6" s="1"/>
  <c r="AI228" i="6" l="1"/>
  <c r="Y228" i="6"/>
  <c r="Z228" i="6" s="1"/>
  <c r="V229" i="6" l="1"/>
  <c r="X229" i="6" l="1"/>
  <c r="W229" i="6" s="1"/>
  <c r="Y229" i="6" l="1"/>
  <c r="Z229" i="6" s="1"/>
  <c r="AI229" i="6"/>
  <c r="V230" i="6" l="1"/>
  <c r="X230" i="6" l="1"/>
  <c r="AI230" i="6" s="1"/>
  <c r="W230" i="6" l="1"/>
  <c r="Y230" i="6" s="1"/>
  <c r="Z230" i="6" l="1"/>
  <c r="V231" i="6" s="1"/>
  <c r="X231" i="6" l="1"/>
  <c r="AI231" i="6" s="1"/>
  <c r="W231" i="6"/>
  <c r="Y231" i="6" s="1"/>
  <c r="Z231" i="6" s="1"/>
  <c r="V232" i="6" l="1"/>
  <c r="X232" i="6" l="1"/>
  <c r="AI232" i="6" s="1"/>
  <c r="W232" i="6" l="1"/>
  <c r="Y232" i="6" s="1"/>
  <c r="Z232" i="6" s="1"/>
  <c r="V233" i="6" s="1"/>
  <c r="X233" i="6" l="1"/>
  <c r="AI233" i="6" s="1"/>
  <c r="W233" i="6" l="1"/>
  <c r="Y233" i="6" s="1"/>
  <c r="Z233" i="6" l="1"/>
  <c r="V234" i="6" s="1"/>
  <c r="X234" i="6" l="1"/>
  <c r="AI234" i="6" s="1"/>
  <c r="W234" i="6" l="1"/>
  <c r="Y234" i="6" s="1"/>
  <c r="Z234" i="6" s="1"/>
  <c r="V235" i="6" s="1"/>
  <c r="X235" i="6" l="1"/>
  <c r="AI235" i="6" s="1"/>
  <c r="W235" i="6" l="1"/>
  <c r="Y235" i="6" s="1"/>
  <c r="Z235" i="6" s="1"/>
  <c r="V236" i="6" s="1"/>
  <c r="X236" i="6" l="1"/>
  <c r="W236" i="6" s="1"/>
  <c r="Y236" i="6" l="1"/>
  <c r="Z236" i="6" s="1"/>
  <c r="E38" i="6"/>
  <c r="AI236" i="6"/>
  <c r="F38" i="6"/>
  <c r="G38" i="6" l="1"/>
  <c r="H38" i="6" s="1"/>
  <c r="D39" i="6" s="1"/>
  <c r="V237" i="6" l="1"/>
  <c r="X237" i="6" l="1"/>
  <c r="W237" i="6" s="1"/>
  <c r="Y237" i="6" l="1"/>
  <c r="Z237" i="6" s="1"/>
  <c r="AI237" i="6"/>
  <c r="V238" i="6" l="1"/>
  <c r="X238" i="6" l="1"/>
  <c r="W238" i="6" s="1"/>
  <c r="AI238" i="6" l="1"/>
  <c r="Y238" i="6"/>
  <c r="Z238" i="6" s="1"/>
  <c r="V239" i="6" l="1"/>
  <c r="X239" i="6" l="1"/>
  <c r="W239" i="6" s="1"/>
  <c r="AI239" i="6" l="1"/>
  <c r="Y239" i="6"/>
  <c r="Z239" i="6" s="1"/>
  <c r="V240" i="6" l="1"/>
  <c r="X240" i="6" l="1"/>
  <c r="W240" i="6" s="1"/>
  <c r="Y240" i="6" l="1"/>
  <c r="Z240" i="6" s="1"/>
  <c r="AI240" i="6"/>
  <c r="V241" i="6" l="1"/>
  <c r="X241" i="6" l="1"/>
  <c r="W241" i="6" s="1"/>
  <c r="Y241" i="6" l="1"/>
  <c r="Z241" i="6" s="1"/>
  <c r="AI241" i="6"/>
  <c r="V242" i="6" l="1"/>
  <c r="X242" i="6" l="1"/>
  <c r="AI242" i="6" s="1"/>
  <c r="W242" i="6" l="1"/>
  <c r="Y242" i="6" s="1"/>
  <c r="Z242" i="6" s="1"/>
  <c r="V243" i="6" s="1"/>
  <c r="X243" i="6" l="1"/>
  <c r="AI243" i="6" s="1"/>
  <c r="W243" i="6" l="1"/>
  <c r="Y243" i="6" s="1"/>
  <c r="Z243" i="6" s="1"/>
  <c r="V244" i="6" l="1"/>
  <c r="X244" i="6" l="1"/>
  <c r="AI244" i="6" s="1"/>
  <c r="W244" i="6" l="1"/>
  <c r="Y244" i="6" s="1"/>
  <c r="Z244" i="6" s="1"/>
  <c r="V245" i="6" l="1"/>
  <c r="X245" i="6" l="1"/>
  <c r="AI245" i="6" s="1"/>
  <c r="W245" i="6" l="1"/>
  <c r="Y245" i="6" s="1"/>
  <c r="Z245" i="6" s="1"/>
  <c r="V246" i="6" s="1"/>
  <c r="X246" i="6" l="1"/>
  <c r="AI246" i="6" s="1"/>
  <c r="W246" i="6" l="1"/>
  <c r="Y246" i="6" s="1"/>
  <c r="Z246" i="6" l="1"/>
  <c r="V247" i="6" s="1"/>
  <c r="X247" i="6" l="1"/>
  <c r="AI247" i="6" s="1"/>
  <c r="W247" i="6" l="1"/>
  <c r="Y247" i="6" s="1"/>
  <c r="Z247" i="6" s="1"/>
  <c r="V248" i="6" s="1"/>
  <c r="X248" i="6" s="1"/>
  <c r="W248" i="6" s="1"/>
  <c r="AI248" i="6" l="1"/>
  <c r="F39" i="6"/>
  <c r="Y248" i="6"/>
  <c r="Z248" i="6" s="1"/>
  <c r="E39" i="6"/>
  <c r="G39" i="6" l="1"/>
  <c r="H39" i="6" s="1"/>
  <c r="D40" i="6" s="1"/>
  <c r="V249" i="6" l="1"/>
  <c r="X249" i="6" l="1"/>
  <c r="W249" i="6" s="1"/>
  <c r="AI249" i="6" l="1"/>
  <c r="Y249" i="6"/>
  <c r="Z249" i="6" s="1"/>
  <c r="V250" i="6" l="1"/>
  <c r="X250" i="6" l="1"/>
  <c r="W250" i="6" s="1"/>
  <c r="Y250" i="6" l="1"/>
  <c r="Z250" i="6" s="1"/>
  <c r="AI250" i="6"/>
  <c r="V251" i="6" l="1"/>
  <c r="X251" i="6" l="1"/>
  <c r="W251" i="6" s="1"/>
  <c r="Y251" i="6" l="1"/>
  <c r="Z251" i="6" s="1"/>
  <c r="AI251" i="6"/>
  <c r="V252" i="6" l="1"/>
  <c r="X252" i="6" l="1"/>
  <c r="W252" i="6" s="1"/>
  <c r="AI252" i="6" l="1"/>
  <c r="Y252" i="6"/>
  <c r="Z252" i="6" s="1"/>
  <c r="V253" i="6" l="1"/>
  <c r="X253" i="6" l="1"/>
  <c r="W253" i="6" s="1"/>
  <c r="Y253" i="6" l="1"/>
  <c r="Z253" i="6" s="1"/>
  <c r="AI253" i="6"/>
  <c r="V254" i="6" l="1"/>
  <c r="X254" i="6" l="1"/>
  <c r="AI254" i="6" s="1"/>
  <c r="W254" i="6" l="1"/>
  <c r="Y254" i="6" s="1"/>
  <c r="Z254" i="6" s="1"/>
  <c r="V255" i="6" s="1"/>
  <c r="X255" i="6" l="1"/>
  <c r="AI255" i="6" s="1"/>
  <c r="W255" i="6" l="1"/>
  <c r="Y255" i="6" s="1"/>
  <c r="Z255" i="6" s="1"/>
  <c r="V256" i="6" l="1"/>
  <c r="X256" i="6" l="1"/>
  <c r="AI256" i="6" s="1"/>
  <c r="W256" i="6" l="1"/>
  <c r="Y256" i="6" s="1"/>
  <c r="Z256" i="6" s="1"/>
  <c r="V257" i="6" l="1"/>
  <c r="X257" i="6" l="1"/>
  <c r="AI257" i="6" s="1"/>
  <c r="W257" i="6" l="1"/>
  <c r="Y257" i="6" s="1"/>
  <c r="Z257" i="6" s="1"/>
  <c r="V258" i="6" s="1"/>
  <c r="X258" i="6" l="1"/>
  <c r="AI258" i="6" s="1"/>
  <c r="W258" i="6" l="1"/>
  <c r="Y258" i="6" s="1"/>
  <c r="Z258" i="6" s="1"/>
  <c r="V259" i="6" l="1"/>
  <c r="X259" i="6" l="1"/>
  <c r="AI259" i="6" s="1"/>
  <c r="W259" i="6" l="1"/>
  <c r="Y259" i="6" s="1"/>
  <c r="Z259" i="6" s="1"/>
  <c r="V260" i="6" s="1"/>
  <c r="X260" i="6" l="1"/>
  <c r="W260" i="6" s="1"/>
  <c r="AI260" i="6" l="1"/>
  <c r="F40" i="6"/>
  <c r="Y260" i="6"/>
  <c r="Z260" i="6" s="1"/>
  <c r="E40" i="6"/>
  <c r="G40" i="6" l="1"/>
  <c r="H40" i="6" s="1"/>
  <c r="D41" i="6" s="1"/>
  <c r="V261" i="6" l="1"/>
  <c r="X261" i="6" l="1"/>
  <c r="W261" i="6" s="1"/>
  <c r="Y261" i="6" l="1"/>
  <c r="Z261" i="6" s="1"/>
  <c r="AI261" i="6"/>
  <c r="V262" i="6" l="1"/>
  <c r="X262" i="6" l="1"/>
  <c r="W262" i="6" s="1"/>
  <c r="AI262" i="6" l="1"/>
  <c r="Y262" i="6"/>
  <c r="Z262" i="6" s="1"/>
  <c r="V263" i="6" l="1"/>
  <c r="X263" i="6" l="1"/>
  <c r="W263" i="6" s="1"/>
  <c r="Y263" i="6" l="1"/>
  <c r="Z263" i="6" s="1"/>
  <c r="AI263" i="6"/>
  <c r="V264" i="6" l="1"/>
  <c r="X264" i="6" l="1"/>
  <c r="W264" i="6" s="1"/>
  <c r="AI264" i="6" l="1"/>
  <c r="Y264" i="6"/>
  <c r="Z264" i="6" s="1"/>
  <c r="V265" i="6" l="1"/>
  <c r="X265" i="6" l="1"/>
  <c r="W265" i="6" s="1"/>
  <c r="Y265" i="6" l="1"/>
  <c r="Z265" i="6" s="1"/>
  <c r="AI265" i="6"/>
  <c r="V266" i="6" l="1"/>
  <c r="X266" i="6" l="1"/>
  <c r="AI266" i="6" s="1"/>
  <c r="W266" i="6" l="1"/>
  <c r="Y266" i="6" s="1"/>
  <c r="Z266" i="6" s="1"/>
  <c r="V267" i="6" s="1"/>
  <c r="X267" i="6" l="1"/>
  <c r="AI267" i="6" s="1"/>
  <c r="W267" i="6" l="1"/>
  <c r="Y267" i="6" s="1"/>
  <c r="Z267" i="6" s="1"/>
  <c r="V268" i="6" l="1"/>
  <c r="X268" i="6" l="1"/>
  <c r="AI268" i="6" s="1"/>
  <c r="W268" i="6" l="1"/>
  <c r="Y268" i="6" s="1"/>
  <c r="Z268" i="6" s="1"/>
  <c r="V269" i="6" s="1"/>
  <c r="X269" i="6" l="1"/>
  <c r="AI269" i="6" s="1"/>
  <c r="W269" i="6" l="1"/>
  <c r="Y269" i="6" s="1"/>
  <c r="Z269" i="6" s="1"/>
  <c r="V270" i="6" s="1"/>
  <c r="X270" i="6" l="1"/>
  <c r="AI270" i="6" s="1"/>
  <c r="W270" i="6" l="1"/>
  <c r="Y270" i="6" s="1"/>
  <c r="Z270" i="6" s="1"/>
  <c r="V271" i="6" l="1"/>
  <c r="X271" i="6" l="1"/>
  <c r="AI271" i="6" s="1"/>
  <c r="W271" i="6" l="1"/>
  <c r="Y271" i="6" s="1"/>
  <c r="Z271" i="6" s="1"/>
  <c r="V272" i="6" l="1"/>
  <c r="X272" i="6" l="1"/>
  <c r="W272" i="6" s="1"/>
  <c r="AI272" i="6" l="1"/>
  <c r="F41" i="6"/>
  <c r="Y272" i="6"/>
  <c r="Z272" i="6" s="1"/>
  <c r="E41" i="6"/>
  <c r="G41" i="6" l="1"/>
  <c r="H41" i="6" s="1"/>
  <c r="D42" i="6" s="1"/>
  <c r="V273" i="6" l="1"/>
  <c r="X273" i="6" l="1"/>
  <c r="W273" i="6" s="1"/>
  <c r="AI273" i="6" l="1"/>
  <c r="Y273" i="6"/>
  <c r="Z273" i="6" s="1"/>
  <c r="V274" i="6" l="1"/>
  <c r="X274" i="6" l="1"/>
  <c r="W274" i="6" s="1"/>
  <c r="AI274" i="6" l="1"/>
  <c r="Y274" i="6"/>
  <c r="Z274" i="6" s="1"/>
  <c r="V275" i="6" l="1"/>
  <c r="X275" i="6" l="1"/>
  <c r="W275" i="6" s="1"/>
  <c r="Y275" i="6" l="1"/>
  <c r="Z275" i="6" s="1"/>
  <c r="AI275" i="6"/>
  <c r="V276" i="6" l="1"/>
  <c r="X276" i="6" l="1"/>
  <c r="W276" i="6" s="1"/>
  <c r="Y276" i="6" l="1"/>
  <c r="Z276" i="6" s="1"/>
  <c r="AI276" i="6"/>
  <c r="V277" i="6" l="1"/>
  <c r="X277" i="6" l="1"/>
  <c r="W277" i="6" s="1"/>
  <c r="Y277" i="6" l="1"/>
  <c r="Z277" i="6" s="1"/>
  <c r="AI277" i="6"/>
  <c r="V278" i="6" l="1"/>
  <c r="X278" i="6" l="1"/>
  <c r="AI278" i="6" s="1"/>
  <c r="W278" i="6" l="1"/>
  <c r="Y278" i="6" s="1"/>
  <c r="Z278" i="6" s="1"/>
  <c r="V279" i="6" l="1"/>
  <c r="X279" i="6" l="1"/>
  <c r="AI279" i="6" s="1"/>
  <c r="W279" i="6" l="1"/>
  <c r="Y279" i="6" s="1"/>
  <c r="Z279" i="6" s="1"/>
  <c r="V280" i="6" s="1"/>
  <c r="X280" i="6" l="1"/>
  <c r="AI280" i="6" s="1"/>
  <c r="W280" i="6" l="1"/>
  <c r="Y280" i="6" s="1"/>
  <c r="Z280" i="6" s="1"/>
  <c r="V281" i="6" l="1"/>
  <c r="X281" i="6" l="1"/>
  <c r="AI281" i="6" s="1"/>
  <c r="W281" i="6" l="1"/>
  <c r="Y281" i="6" s="1"/>
  <c r="Z281" i="6" s="1"/>
  <c r="V282" i="6" l="1"/>
  <c r="X282" i="6" l="1"/>
  <c r="AI282" i="6" s="1"/>
  <c r="W282" i="6" l="1"/>
  <c r="Y282" i="6" s="1"/>
  <c r="Z282" i="6" s="1"/>
  <c r="V283" i="6" l="1"/>
  <c r="X283" i="6" l="1"/>
  <c r="AI283" i="6" s="1"/>
  <c r="W283" i="6" l="1"/>
  <c r="Y283" i="6" s="1"/>
  <c r="Z283" i="6" s="1"/>
  <c r="V284" i="6" l="1"/>
  <c r="X284" i="6" l="1"/>
  <c r="W284" i="6" s="1"/>
  <c r="Y284" i="6" l="1"/>
  <c r="Z284" i="6" s="1"/>
  <c r="E42" i="6"/>
  <c r="AI284" i="6"/>
  <c r="F42" i="6"/>
  <c r="G42" i="6" l="1"/>
  <c r="H42" i="6" s="1"/>
  <c r="D43" i="6" s="1"/>
  <c r="V285" i="6" l="1"/>
  <c r="X285" i="6" l="1"/>
  <c r="W285" i="6" s="1"/>
  <c r="Y285" i="6" l="1"/>
  <c r="Z285" i="6" s="1"/>
  <c r="AI285" i="6"/>
  <c r="V286" i="6" l="1"/>
  <c r="X286" i="6" l="1"/>
  <c r="W286" i="6" s="1"/>
  <c r="AI286" i="6" l="1"/>
  <c r="Y286" i="6"/>
  <c r="Z286" i="6" s="1"/>
  <c r="V287" i="6" l="1"/>
  <c r="X287" i="6" l="1"/>
  <c r="W287" i="6" s="1"/>
  <c r="AI287" i="6" l="1"/>
  <c r="Y287" i="6"/>
  <c r="Z287" i="6" s="1"/>
  <c r="V288" i="6" l="1"/>
  <c r="X288" i="6" l="1"/>
  <c r="W288" i="6" s="1"/>
  <c r="AI288" i="6" l="1"/>
  <c r="Y288" i="6"/>
  <c r="Z288" i="6" s="1"/>
  <c r="V289" i="6" l="1"/>
  <c r="X289" i="6" l="1"/>
  <c r="W289" i="6" s="1"/>
  <c r="AI289" i="6" l="1"/>
  <c r="Y289" i="6"/>
  <c r="Z289" i="6" s="1"/>
  <c r="V290" i="6" l="1"/>
  <c r="X290" i="6" l="1"/>
  <c r="AI290" i="6" s="1"/>
  <c r="W290" i="6" l="1"/>
  <c r="Y290" i="6" s="1"/>
  <c r="Z290" i="6" s="1"/>
  <c r="V291" i="6" s="1"/>
  <c r="X291" i="6" l="1"/>
  <c r="AI291" i="6" s="1"/>
  <c r="W291" i="6" l="1"/>
  <c r="Y291" i="6" s="1"/>
  <c r="Z291" i="6" l="1"/>
  <c r="V292" i="6" s="1"/>
  <c r="X292" i="6" l="1"/>
  <c r="AI292" i="6" s="1"/>
  <c r="W292" i="6"/>
  <c r="Y292" i="6" s="1"/>
  <c r="Z292" i="6" s="1"/>
  <c r="V293" i="6" l="1"/>
  <c r="X293" i="6" l="1"/>
  <c r="AI293" i="6" s="1"/>
  <c r="W293" i="6" l="1"/>
  <c r="Y293" i="6" s="1"/>
  <c r="Z293" i="6" l="1"/>
  <c r="V294" i="6" s="1"/>
  <c r="X294" i="6" l="1"/>
  <c r="AI294" i="6" s="1"/>
  <c r="W294" i="6"/>
  <c r="Y294" i="6" s="1"/>
  <c r="Z294" i="6" l="1"/>
  <c r="V295" i="6" s="1"/>
  <c r="X295" i="6" l="1"/>
  <c r="AI295" i="6" s="1"/>
  <c r="W295" i="6" l="1"/>
  <c r="Y295" i="6" s="1"/>
  <c r="Z295" i="6" s="1"/>
  <c r="V296" i="6" s="1"/>
  <c r="X296" i="6" l="1"/>
  <c r="W296" i="6" s="1"/>
  <c r="AI296" i="6" l="1"/>
  <c r="F43" i="6"/>
  <c r="Y296" i="6"/>
  <c r="Z296" i="6" s="1"/>
  <c r="E43" i="6"/>
  <c r="G43" i="6" l="1"/>
  <c r="H43" i="6" s="1"/>
  <c r="D44" i="6" s="1"/>
  <c r="V297" i="6" l="1"/>
  <c r="X297" i="6" l="1"/>
  <c r="W297" i="6" s="1"/>
  <c r="AI297" i="6" l="1"/>
  <c r="Y297" i="6"/>
  <c r="Z297" i="6" s="1"/>
  <c r="V298" i="6" l="1"/>
  <c r="X298" i="6" l="1"/>
  <c r="W298" i="6" s="1"/>
  <c r="AI298" i="6" l="1"/>
  <c r="Y298" i="6"/>
  <c r="Z298" i="6" s="1"/>
  <c r="V299" i="6" l="1"/>
  <c r="X299" i="6" l="1"/>
  <c r="W299" i="6" s="1"/>
  <c r="AI299" i="6" l="1"/>
  <c r="Y299" i="6"/>
  <c r="Z299" i="6" s="1"/>
  <c r="V300" i="6" l="1"/>
  <c r="X300" i="6" l="1"/>
  <c r="W300" i="6" s="1"/>
  <c r="Y300" i="6" l="1"/>
  <c r="Z300" i="6" s="1"/>
  <c r="AI300" i="6"/>
  <c r="V301" i="6" l="1"/>
  <c r="X301" i="6" l="1"/>
  <c r="W301" i="6" s="1"/>
  <c r="AI301" i="6" l="1"/>
  <c r="Y301" i="6"/>
  <c r="Z301" i="6" s="1"/>
  <c r="V302" i="6" l="1"/>
  <c r="X302" i="6" l="1"/>
  <c r="AI302" i="6" s="1"/>
  <c r="W302" i="6" l="1"/>
  <c r="Y302" i="6" s="1"/>
  <c r="Z302" i="6" l="1"/>
  <c r="V303" i="6" s="1"/>
  <c r="X303" i="6" l="1"/>
  <c r="AI303" i="6" s="1"/>
  <c r="W303" i="6" l="1"/>
  <c r="Y303" i="6" s="1"/>
  <c r="Z303" i="6" s="1"/>
  <c r="V304" i="6" s="1"/>
  <c r="X304" i="6" l="1"/>
  <c r="AI304" i="6" s="1"/>
  <c r="W304" i="6" l="1"/>
  <c r="Y304" i="6" s="1"/>
  <c r="Z304" i="6" s="1"/>
  <c r="V305" i="6" s="1"/>
  <c r="X305" i="6" l="1"/>
  <c r="AI305" i="6" s="1"/>
  <c r="W305" i="6" l="1"/>
  <c r="Y305" i="6" s="1"/>
  <c r="Z305" i="6" s="1"/>
  <c r="V306" i="6" l="1"/>
  <c r="X306" i="6" l="1"/>
  <c r="AI306" i="6" s="1"/>
  <c r="W306" i="6" l="1"/>
  <c r="Y306" i="6" s="1"/>
  <c r="Z306" i="6" l="1"/>
  <c r="V307" i="6" s="1"/>
  <c r="X307" i="6" l="1"/>
  <c r="AI307" i="6" s="1"/>
  <c r="W307" i="6"/>
  <c r="Y307" i="6" s="1"/>
  <c r="Z307" i="6" s="1"/>
  <c r="V308" i="6" l="1"/>
  <c r="X308" i="6" l="1"/>
  <c r="W308" i="6" s="1"/>
  <c r="AI308" i="6" l="1"/>
  <c r="F44" i="6"/>
  <c r="Y308" i="6"/>
  <c r="Z308" i="6" s="1"/>
  <c r="E44" i="6"/>
  <c r="G44" i="6" l="1"/>
  <c r="H44" i="6" s="1"/>
  <c r="D45" i="6" s="1"/>
  <c r="V309" i="6" l="1"/>
  <c r="X309" i="6" l="1"/>
  <c r="W309" i="6" s="1"/>
  <c r="Y309" i="6" l="1"/>
  <c r="Z309" i="6" s="1"/>
  <c r="AI309" i="6"/>
  <c r="V310" i="6" l="1"/>
  <c r="X310" i="6" l="1"/>
  <c r="W310" i="6" s="1"/>
  <c r="AI310" i="6" l="1"/>
  <c r="Y310" i="6"/>
  <c r="Z310" i="6" s="1"/>
  <c r="V311" i="6" l="1"/>
  <c r="X311" i="6" l="1"/>
  <c r="W311" i="6" s="1"/>
  <c r="Y311" i="6" l="1"/>
  <c r="Z311" i="6" s="1"/>
  <c r="AI311" i="6"/>
  <c r="V312" i="6" l="1"/>
  <c r="X312" i="6" l="1"/>
  <c r="W312" i="6" s="1"/>
  <c r="Y312" i="6" l="1"/>
  <c r="Z312" i="6" s="1"/>
  <c r="AI312" i="6"/>
  <c r="V313" i="6" l="1"/>
  <c r="X313" i="6" l="1"/>
  <c r="W313" i="6" s="1"/>
  <c r="AI313" i="6" l="1"/>
  <c r="Y313" i="6"/>
  <c r="Z313" i="6" s="1"/>
  <c r="V314" i="6" l="1"/>
  <c r="X314" i="6" l="1"/>
  <c r="AI314" i="6" s="1"/>
  <c r="W314" i="6" l="1"/>
  <c r="Y314" i="6" s="1"/>
  <c r="Z314" i="6" s="1"/>
  <c r="V315" i="6" l="1"/>
  <c r="X315" i="6" l="1"/>
  <c r="AI315" i="6" s="1"/>
  <c r="W315" i="6" l="1"/>
  <c r="Y315" i="6" s="1"/>
  <c r="Z315" i="6" s="1"/>
  <c r="V316" i="6" s="1"/>
  <c r="X316" i="6" l="1"/>
  <c r="AI316" i="6" s="1"/>
  <c r="W316" i="6" l="1"/>
  <c r="Y316" i="6" s="1"/>
  <c r="Z316" i="6" l="1"/>
  <c r="V317" i="6" s="1"/>
  <c r="X317" i="6" l="1"/>
  <c r="AI317" i="6" s="1"/>
  <c r="W317" i="6" l="1"/>
  <c r="Y317" i="6" s="1"/>
  <c r="Z317" i="6" s="1"/>
  <c r="V318" i="6" s="1"/>
  <c r="X318" i="6" s="1"/>
  <c r="AI318" i="6" s="1"/>
  <c r="W318" i="6" l="1"/>
  <c r="Y318" i="6" s="1"/>
  <c r="Z318" i="6" s="1"/>
  <c r="V319" i="6" l="1"/>
  <c r="X319" i="6" l="1"/>
  <c r="AI319" i="6" s="1"/>
  <c r="W319" i="6" l="1"/>
  <c r="Y319" i="6" s="1"/>
  <c r="Z319" i="6" l="1"/>
  <c r="V320" i="6" s="1"/>
  <c r="X320" i="6" l="1"/>
  <c r="W320" i="6" s="1"/>
  <c r="F45" i="6"/>
  <c r="AI320" i="6" l="1"/>
  <c r="Y320" i="6"/>
  <c r="Z320" i="6" s="1"/>
  <c r="E45" i="6"/>
  <c r="G45" i="6"/>
  <c r="H45" i="6" s="1"/>
  <c r="D46" i="6" s="1"/>
  <c r="V321" i="6" l="1"/>
  <c r="X321" i="6" l="1"/>
  <c r="W321" i="6" s="1"/>
  <c r="AI321" i="6" l="1"/>
  <c r="Y321" i="6"/>
  <c r="Z321" i="6" s="1"/>
  <c r="V322" i="6" l="1"/>
  <c r="X322" i="6" l="1"/>
  <c r="W322" i="6" s="1"/>
  <c r="AI322" i="6" l="1"/>
  <c r="Y322" i="6"/>
  <c r="Z322" i="6" s="1"/>
  <c r="V323" i="6" l="1"/>
  <c r="X323" i="6" l="1"/>
  <c r="W323" i="6" s="1"/>
  <c r="AI323" i="6" l="1"/>
  <c r="Y323" i="6"/>
  <c r="Z323" i="6" s="1"/>
  <c r="V324" i="6" l="1"/>
  <c r="X324" i="6" l="1"/>
  <c r="W324" i="6" s="1"/>
  <c r="Y324" i="6" l="1"/>
  <c r="Z324" i="6" s="1"/>
  <c r="AI324" i="6"/>
  <c r="V325" i="6" l="1"/>
  <c r="X325" i="6" l="1"/>
  <c r="W325" i="6" s="1"/>
  <c r="Y325" i="6" l="1"/>
  <c r="Z325" i="6" s="1"/>
  <c r="AI325" i="6"/>
  <c r="V326" i="6" l="1"/>
  <c r="X326" i="6" l="1"/>
  <c r="AI326" i="6" s="1"/>
  <c r="W326" i="6" l="1"/>
  <c r="Y326" i="6" s="1"/>
  <c r="Z326" i="6" l="1"/>
  <c r="V327" i="6" s="1"/>
  <c r="X327" i="6" l="1"/>
  <c r="AI327" i="6" s="1"/>
  <c r="W327" i="6"/>
  <c r="Y327" i="6" s="1"/>
  <c r="Z327" i="6" s="1"/>
  <c r="V328" i="6" l="1"/>
  <c r="X328" i="6" l="1"/>
  <c r="AI328" i="6" s="1"/>
  <c r="W328" i="6" l="1"/>
  <c r="Y328" i="6" s="1"/>
  <c r="Z328" i="6" l="1"/>
  <c r="V329" i="6" s="1"/>
  <c r="X329" i="6" l="1"/>
  <c r="AI329" i="6" s="1"/>
  <c r="W329" i="6" l="1"/>
  <c r="Y329" i="6" s="1"/>
  <c r="Z329" i="6" s="1"/>
  <c r="V330" i="6" s="1"/>
  <c r="X330" i="6" l="1"/>
  <c r="AI330" i="6" s="1"/>
  <c r="W330" i="6" l="1"/>
  <c r="Y330" i="6" s="1"/>
  <c r="Z330" i="6" s="1"/>
  <c r="V331" i="6" l="1"/>
  <c r="X331" i="6" l="1"/>
  <c r="AI331" i="6" s="1"/>
  <c r="W331" i="6" l="1"/>
  <c r="Y331" i="6" s="1"/>
  <c r="Z331" i="6" s="1"/>
  <c r="V332" i="6" l="1"/>
  <c r="X332" i="6" l="1"/>
  <c r="W332" i="6" s="1"/>
  <c r="AI332" i="6" l="1"/>
  <c r="F46" i="6"/>
  <c r="Y332" i="6"/>
  <c r="Z332" i="6" s="1"/>
  <c r="E46" i="6"/>
  <c r="G46" i="6" l="1"/>
  <c r="H46" i="6" s="1"/>
  <c r="D47" i="6" s="1"/>
  <c r="V333" i="6" l="1"/>
  <c r="X333" i="6" l="1"/>
  <c r="W333" i="6" s="1"/>
  <c r="Y333" i="6" l="1"/>
  <c r="Z333" i="6" s="1"/>
  <c r="AI333" i="6"/>
  <c r="V334" i="6" l="1"/>
  <c r="X334" i="6" l="1"/>
  <c r="W334" i="6" s="1"/>
  <c r="AI334" i="6" l="1"/>
  <c r="Y334" i="6"/>
  <c r="Z334" i="6" s="1"/>
  <c r="V335" i="6" l="1"/>
  <c r="X335" i="6" l="1"/>
  <c r="W335" i="6" s="1"/>
  <c r="AI335" i="6" l="1"/>
  <c r="Y335" i="6"/>
  <c r="Z335" i="6" s="1"/>
  <c r="V336" i="6" l="1"/>
  <c r="X336" i="6" l="1"/>
  <c r="W336" i="6" s="1"/>
  <c r="AI336" i="6" l="1"/>
  <c r="Y336" i="6"/>
  <c r="Z336" i="6" s="1"/>
  <c r="V337" i="6" l="1"/>
  <c r="X337" i="6" l="1"/>
  <c r="W337" i="6" s="1"/>
  <c r="Y337" i="6" l="1"/>
  <c r="Z337" i="6" s="1"/>
  <c r="AI337" i="6"/>
  <c r="V338" i="6" l="1"/>
  <c r="X338" i="6" l="1"/>
  <c r="AI338" i="6" s="1"/>
  <c r="W338" i="6" l="1"/>
  <c r="Y338" i="6" s="1"/>
  <c r="Z338" i="6" l="1"/>
  <c r="V339" i="6" s="1"/>
  <c r="X339" i="6" l="1"/>
  <c r="AI339" i="6" s="1"/>
  <c r="W339" i="6"/>
  <c r="Y339" i="6" s="1"/>
  <c r="Z339" i="6" s="1"/>
  <c r="V340" i="6" l="1"/>
  <c r="X340" i="6" l="1"/>
  <c r="AI340" i="6" s="1"/>
  <c r="W340" i="6" l="1"/>
  <c r="Y340" i="6" s="1"/>
  <c r="Z340" i="6" l="1"/>
  <c r="V341" i="6" s="1"/>
  <c r="X341" i="6" l="1"/>
  <c r="AI341" i="6" s="1"/>
  <c r="W341" i="6"/>
  <c r="Y341" i="6" s="1"/>
  <c r="Z341" i="6" s="1"/>
  <c r="V342" i="6" l="1"/>
  <c r="X342" i="6" l="1"/>
  <c r="AI342" i="6" s="1"/>
  <c r="W342" i="6" l="1"/>
  <c r="Y342" i="6" s="1"/>
  <c r="Z342" i="6" l="1"/>
  <c r="V343" i="6" s="1"/>
  <c r="X343" i="6" l="1"/>
  <c r="AI343" i="6" s="1"/>
  <c r="W343" i="6"/>
  <c r="Y343" i="6" s="1"/>
  <c r="Z343" i="6" l="1"/>
  <c r="V344" i="6" s="1"/>
  <c r="X344" i="6" l="1"/>
  <c r="W344" i="6" s="1"/>
  <c r="Y344" i="6" s="1"/>
  <c r="Z344" i="6" s="1"/>
  <c r="F47" i="6"/>
  <c r="AI344" i="6" l="1"/>
  <c r="E47" i="6"/>
  <c r="G47" i="6"/>
  <c r="H47" i="6" s="1"/>
  <c r="D48" i="6" s="1"/>
  <c r="V345" i="6" l="1"/>
  <c r="X345" i="6" l="1"/>
  <c r="W345" i="6" s="1"/>
  <c r="Y345" i="6" l="1"/>
  <c r="Z345" i="6" s="1"/>
  <c r="AI345" i="6"/>
  <c r="V346" i="6" l="1"/>
  <c r="X346" i="6" l="1"/>
  <c r="W346" i="6" s="1"/>
  <c r="AI346" i="6" l="1"/>
  <c r="Y346" i="6"/>
  <c r="Z346" i="6" s="1"/>
  <c r="V347" i="6" l="1"/>
  <c r="X347" i="6" l="1"/>
  <c r="W347" i="6" s="1"/>
  <c r="AI347" i="6" l="1"/>
  <c r="Y347" i="6"/>
  <c r="Z347" i="6" s="1"/>
  <c r="V348" i="6" l="1"/>
  <c r="X348" i="6" l="1"/>
  <c r="W348" i="6" s="1"/>
  <c r="AI348" i="6" l="1"/>
  <c r="Y348" i="6"/>
  <c r="Z348" i="6" s="1"/>
  <c r="V349" i="6" l="1"/>
  <c r="X349" i="6" l="1"/>
  <c r="W349" i="6" s="1"/>
  <c r="AI349" i="6" l="1"/>
  <c r="Y349" i="6"/>
  <c r="Z349" i="6" s="1"/>
  <c r="V350" i="6" l="1"/>
  <c r="X350" i="6" l="1"/>
  <c r="AI350" i="6" s="1"/>
  <c r="W350" i="6" l="1"/>
  <c r="Y350" i="6" s="1"/>
  <c r="Z350" i="6" s="1"/>
  <c r="V351" i="6" l="1"/>
  <c r="X351" i="6" l="1"/>
  <c r="AI351" i="6" s="1"/>
  <c r="W351" i="6" l="1"/>
  <c r="Y351" i="6" s="1"/>
  <c r="Z351" i="6" s="1"/>
  <c r="V352" i="6" l="1"/>
  <c r="X352" i="6" l="1"/>
  <c r="AI352" i="6" s="1"/>
  <c r="W352" i="6" l="1"/>
  <c r="Y352" i="6" s="1"/>
  <c r="Z352" i="6" l="1"/>
  <c r="V353" i="6" s="1"/>
  <c r="X353" i="6" l="1"/>
  <c r="AI353" i="6" s="1"/>
  <c r="W353" i="6"/>
  <c r="Y353" i="6" s="1"/>
  <c r="Z353" i="6" s="1"/>
  <c r="V354" i="6" l="1"/>
  <c r="X354" i="6" l="1"/>
  <c r="AI354" i="6" s="1"/>
  <c r="W354" i="6" l="1"/>
  <c r="Y354" i="6" s="1"/>
  <c r="Z354" i="6" s="1"/>
  <c r="V355" i="6" s="1"/>
  <c r="X355" i="6" l="1"/>
  <c r="AI355" i="6" s="1"/>
  <c r="W355" i="6" l="1"/>
  <c r="Y355" i="6" s="1"/>
  <c r="Z355" i="6" s="1"/>
  <c r="V356" i="6" s="1"/>
  <c r="X356" i="6" l="1"/>
  <c r="W356" i="6" s="1"/>
  <c r="AI356" i="6" l="1"/>
  <c r="F48" i="6"/>
  <c r="Y356" i="6"/>
  <c r="Z356" i="6" s="1"/>
  <c r="E48" i="6"/>
  <c r="G48" i="6" l="1"/>
  <c r="H48" i="6" s="1"/>
  <c r="D49" i="6" s="1"/>
  <c r="V357" i="6" l="1"/>
  <c r="X357" i="6" l="1"/>
  <c r="W357" i="6" s="1"/>
  <c r="AI357" i="6" l="1"/>
  <c r="Y357" i="6"/>
  <c r="Z357" i="6" s="1"/>
  <c r="V358" i="6" l="1"/>
  <c r="X358" i="6" l="1"/>
  <c r="W358" i="6" s="1"/>
  <c r="AI358" i="6" l="1"/>
  <c r="Y358" i="6"/>
  <c r="Z358" i="6" s="1"/>
  <c r="V359" i="6" l="1"/>
  <c r="X359" i="6" l="1"/>
  <c r="W359" i="6" s="1"/>
  <c r="Y359" i="6" l="1"/>
  <c r="Z359" i="6" s="1"/>
  <c r="AI359" i="6"/>
  <c r="V360" i="6" l="1"/>
  <c r="X360" i="6" l="1"/>
  <c r="W360" i="6" s="1"/>
  <c r="Y360" i="6" l="1"/>
  <c r="Z360" i="6" s="1"/>
  <c r="AI360" i="6"/>
  <c r="V361" i="6" l="1"/>
  <c r="X361" i="6" l="1"/>
  <c r="W361" i="6" s="1"/>
  <c r="AI361" i="6" l="1"/>
  <c r="Y361" i="6"/>
  <c r="Z361" i="6" s="1"/>
  <c r="V362" i="6" l="1"/>
  <c r="X362" i="6" l="1"/>
  <c r="AI362" i="6" s="1"/>
  <c r="W362" i="6" l="1"/>
  <c r="Y362" i="6" s="1"/>
  <c r="Z362" i="6" l="1"/>
  <c r="V363" i="6" s="1"/>
  <c r="X363" i="6" l="1"/>
  <c r="AI363" i="6" s="1"/>
  <c r="W363" i="6"/>
  <c r="Y363" i="6" s="1"/>
  <c r="Z363" i="6" s="1"/>
  <c r="V364" i="6" l="1"/>
  <c r="X364" i="6" l="1"/>
  <c r="AI364" i="6" s="1"/>
  <c r="W364" i="6" l="1"/>
  <c r="Y364" i="6" s="1"/>
  <c r="Z364" i="6" s="1"/>
  <c r="V365" i="6" l="1"/>
  <c r="X365" i="6" l="1"/>
  <c r="AI365" i="6" s="1"/>
  <c r="W365" i="6" l="1"/>
  <c r="Y365" i="6" s="1"/>
  <c r="Z365" i="6" l="1"/>
  <c r="V366" i="6" s="1"/>
  <c r="X366" i="6" l="1"/>
  <c r="AI366" i="6" s="1"/>
  <c r="W366" i="6" l="1"/>
  <c r="Y366" i="6" s="1"/>
  <c r="Z366" i="6" s="1"/>
  <c r="V367" i="6" s="1"/>
  <c r="X367" i="6" s="1"/>
  <c r="AI367" i="6" s="1"/>
  <c r="W367" i="6" l="1"/>
  <c r="Y367" i="6" s="1"/>
  <c r="Z367" i="6" s="1"/>
  <c r="V368" i="6" l="1"/>
  <c r="X368" i="6" l="1"/>
  <c r="W368" i="6" s="1"/>
  <c r="AI368" i="6" l="1"/>
  <c r="F49" i="6"/>
  <c r="Y368" i="6"/>
  <c r="Z368" i="6" s="1"/>
  <c r="E49" i="6"/>
  <c r="G49" i="6" l="1"/>
  <c r="H49" i="6" s="1"/>
  <c r="D50" i="6" s="1"/>
  <c r="V369" i="6" l="1"/>
  <c r="X369" i="6" l="1"/>
  <c r="W369" i="6" s="1"/>
  <c r="AI369" i="6" l="1"/>
  <c r="Y369" i="6"/>
  <c r="Z369" i="6" s="1"/>
  <c r="V370" i="6" l="1"/>
  <c r="X370" i="6" l="1"/>
  <c r="W370" i="6" s="1"/>
  <c r="AI370" i="6" l="1"/>
  <c r="Y370" i="6"/>
  <c r="Z370" i="6" s="1"/>
  <c r="V371" i="6" l="1"/>
  <c r="X371" i="6" l="1"/>
  <c r="W371" i="6" s="1"/>
  <c r="Y371" i="6" l="1"/>
  <c r="Z371" i="6" s="1"/>
  <c r="AI371" i="6"/>
  <c r="V372" i="6" l="1"/>
  <c r="X372" i="6" l="1"/>
  <c r="W372" i="6" s="1"/>
  <c r="AI372" i="6" l="1"/>
  <c r="Y372" i="6"/>
  <c r="Z372" i="6" s="1"/>
  <c r="V373" i="6" l="1"/>
  <c r="X373" i="6" l="1"/>
  <c r="W373" i="6" s="1"/>
  <c r="Y373" i="6" l="1"/>
  <c r="Z373" i="6" s="1"/>
  <c r="AI373" i="6"/>
  <c r="V374" i="6" l="1"/>
  <c r="X374" i="6" l="1"/>
  <c r="AI374" i="6" s="1"/>
  <c r="W374" i="6" l="1"/>
  <c r="Y374" i="6" s="1"/>
  <c r="Z374" i="6" l="1"/>
  <c r="V375" i="6" s="1"/>
  <c r="X375" i="6" l="1"/>
  <c r="AI375" i="6" s="1"/>
  <c r="W375" i="6" l="1"/>
  <c r="Y375" i="6" s="1"/>
  <c r="Z375" i="6" s="1"/>
  <c r="V376" i="6" s="1"/>
  <c r="X376" i="6" l="1"/>
  <c r="AI376" i="6" s="1"/>
  <c r="W376" i="6" l="1"/>
  <c r="Y376" i="6" s="1"/>
  <c r="Z376" i="6" s="1"/>
  <c r="V377" i="6" l="1"/>
  <c r="X377" i="6" l="1"/>
  <c r="AI377" i="6" s="1"/>
  <c r="W377" i="6" l="1"/>
  <c r="Y377" i="6" s="1"/>
  <c r="Z377" i="6" s="1"/>
  <c r="V378" i="6" l="1"/>
  <c r="X378" i="6" l="1"/>
  <c r="AI378" i="6" s="1"/>
  <c r="W378" i="6" l="1"/>
  <c r="Y378" i="6" s="1"/>
  <c r="Z378" i="6" l="1"/>
  <c r="V379" i="6" s="1"/>
  <c r="X379" i="6" l="1"/>
  <c r="AI379" i="6" s="1"/>
  <c r="W379" i="6"/>
  <c r="Y379" i="6" s="1"/>
  <c r="Z379" i="6" l="1"/>
  <c r="V380" i="6" s="1"/>
  <c r="X380" i="6" l="1"/>
  <c r="W380" i="6" s="1"/>
  <c r="AI380" i="6"/>
  <c r="G15" i="6" s="1"/>
  <c r="F50" i="6"/>
  <c r="Y380" i="6" l="1"/>
  <c r="Z380" i="6" s="1"/>
  <c r="E50" i="6"/>
  <c r="G50" i="6"/>
  <c r="H50" i="6" s="1"/>
  <c r="X381" i="6" l="1"/>
  <c r="E14" i="6"/>
  <c r="R12" i="6" s="1"/>
  <c r="W381" i="6"/>
  <c r="Y381" i="6"/>
  <c r="Z18" i="6" a="1"/>
  <c r="Z18" i="6" s="1"/>
  <c r="E16" i="6" s="1"/>
  <c r="R5" i="6" l="1"/>
  <c r="E15" i="6"/>
  <c r="G10" i="6"/>
  <c r="G9" i="6"/>
  <c r="G5" i="6" l="1"/>
  <c r="R4" i="6" s="1"/>
  <c r="G7" i="6"/>
  <c r="V20" i="3"/>
  <c r="W20" i="3" l="1"/>
  <c r="S21" i="3" l="1"/>
  <c r="T21" i="3" l="1"/>
  <c r="U21" i="3"/>
  <c r="V21" i="3" l="1"/>
  <c r="W21" i="3" l="1"/>
  <c r="S22" i="3" l="1"/>
  <c r="T22" i="3" l="1"/>
  <c r="U22" i="3"/>
  <c r="V22" i="3" l="1"/>
  <c r="W22" i="3" l="1"/>
  <c r="S23" i="3" l="1"/>
  <c r="T23" i="3" l="1"/>
  <c r="U23" i="3"/>
  <c r="V23" i="3" l="1"/>
  <c r="W23" i="3" l="1"/>
  <c r="S24" i="3" l="1"/>
  <c r="T24" i="3" l="1"/>
  <c r="U24" i="3"/>
  <c r="V24" i="3" l="1"/>
  <c r="W24" i="3" s="1"/>
  <c r="S25" i="3" l="1"/>
  <c r="T25" i="3" l="1"/>
  <c r="U25" i="3"/>
  <c r="V25" i="3" l="1"/>
  <c r="W25" i="3" s="1"/>
  <c r="S26" i="3" l="1"/>
  <c r="U26" i="3" l="1"/>
  <c r="T26" i="3" l="1"/>
  <c r="V26" i="3" s="1"/>
  <c r="W26" i="3" s="1"/>
  <c r="S27" i="3" s="1"/>
  <c r="U27" i="3" l="1"/>
  <c r="T27" i="3" s="1"/>
  <c r="V27" i="3" l="1"/>
  <c r="W27" i="3" s="1"/>
  <c r="S28" i="3"/>
  <c r="U28" i="3" l="1"/>
  <c r="T28" i="3" l="1"/>
  <c r="V28" i="3" s="1"/>
  <c r="W28" i="3" s="1"/>
  <c r="S29" i="3" s="1"/>
  <c r="U29" i="3" l="1"/>
  <c r="T29" i="3" s="1"/>
  <c r="V29" i="3" l="1"/>
  <c r="W29" i="3" s="1"/>
  <c r="S30" i="3"/>
  <c r="U30" i="3" l="1"/>
  <c r="T30" i="3" s="1"/>
  <c r="V30" i="3" l="1"/>
  <c r="W30" i="3" s="1"/>
  <c r="S31" i="3"/>
  <c r="T31" i="3" l="1"/>
  <c r="E20" i="3" s="1"/>
  <c r="U31" i="3"/>
  <c r="V31" i="3" l="1"/>
  <c r="F20" i="3"/>
  <c r="G20" i="3" l="1"/>
  <c r="H20" i="3" s="1"/>
  <c r="D21" i="3" s="1"/>
  <c r="W31" i="3"/>
  <c r="S32" i="3" l="1"/>
  <c r="T32" i="3" l="1"/>
  <c r="U32" i="3"/>
  <c r="V32" i="3" l="1"/>
  <c r="W32" i="3" l="1"/>
  <c r="S33" i="3" l="1"/>
  <c r="T33" i="3" l="1"/>
  <c r="U33" i="3"/>
  <c r="V33" i="3" l="1"/>
  <c r="W33" i="3" l="1"/>
  <c r="S34" i="3" l="1"/>
  <c r="T34" i="3" l="1"/>
  <c r="U34" i="3"/>
  <c r="V34" i="3" l="1"/>
  <c r="W34" i="3" l="1"/>
  <c r="S35" i="3" l="1"/>
  <c r="U35" i="3" l="1"/>
  <c r="T35" i="3" s="1"/>
  <c r="V35" i="3" l="1"/>
  <c r="W35" i="3" l="1"/>
  <c r="S36" i="3" l="1"/>
  <c r="T36" i="3" l="1"/>
  <c r="U36" i="3"/>
  <c r="V36" i="3" l="1"/>
  <c r="W36" i="3" l="1"/>
  <c r="S37" i="3" l="1"/>
  <c r="U37" i="3" l="1"/>
  <c r="T37" i="3" l="1"/>
  <c r="V37" i="3" s="1"/>
  <c r="W37" i="3" s="1"/>
  <c r="S38" i="3" s="1"/>
  <c r="U38" i="3" l="1"/>
  <c r="T38" i="3" l="1"/>
  <c r="V38" i="3" s="1"/>
  <c r="W38" i="3" s="1"/>
  <c r="S39" i="3" s="1"/>
  <c r="T39" i="3" l="1"/>
  <c r="U39" i="3"/>
  <c r="V39" i="3" l="1"/>
  <c r="W39" i="3" s="1"/>
  <c r="S40" i="3" s="1"/>
  <c r="T40" i="3" l="1"/>
  <c r="U40" i="3"/>
  <c r="V40" i="3" l="1"/>
  <c r="W40" i="3" s="1"/>
  <c r="S41" i="3"/>
  <c r="T41" i="3" l="1"/>
  <c r="U41" i="3"/>
  <c r="V41" i="3" l="1"/>
  <c r="W41" i="3" s="1"/>
  <c r="S42" i="3"/>
  <c r="T42" i="3" l="1"/>
  <c r="U42" i="3"/>
  <c r="V42" i="3" l="1"/>
  <c r="W42" i="3" s="1"/>
  <c r="S43" i="3"/>
  <c r="U43" i="3" l="1"/>
  <c r="T43" i="3" s="1"/>
  <c r="E21" i="3" s="1"/>
  <c r="V43" i="3" l="1"/>
  <c r="F21" i="3"/>
  <c r="G21" i="3" l="1"/>
  <c r="H21" i="3" s="1"/>
  <c r="D22" i="3" s="1"/>
  <c r="W43" i="3"/>
  <c r="S44" i="3" l="1"/>
  <c r="T44" i="3" l="1"/>
  <c r="U44" i="3"/>
  <c r="V44" i="3" l="1"/>
  <c r="W44" i="3" l="1"/>
  <c r="S45" i="3" l="1"/>
  <c r="T45" i="3" l="1"/>
  <c r="U45" i="3"/>
  <c r="V45" i="3" l="1"/>
  <c r="W45" i="3" l="1"/>
  <c r="S46" i="3" l="1"/>
  <c r="T46" i="3" l="1"/>
  <c r="U46" i="3"/>
  <c r="V46" i="3" l="1"/>
  <c r="W46" i="3" l="1"/>
  <c r="S47" i="3" l="1"/>
  <c r="T47" i="3" l="1"/>
  <c r="U47" i="3"/>
  <c r="V47" i="3" l="1"/>
  <c r="W47" i="3" l="1"/>
  <c r="S48" i="3" l="1"/>
  <c r="T48" i="3" l="1"/>
  <c r="U48" i="3"/>
  <c r="V48" i="3" l="1"/>
  <c r="W48" i="3" l="1"/>
  <c r="S49" i="3" l="1"/>
  <c r="T49" i="3" l="1"/>
  <c r="U49" i="3"/>
  <c r="V49" i="3" l="1"/>
  <c r="W49" i="3" s="1"/>
  <c r="S50" i="3" s="1"/>
  <c r="T50" i="3" l="1"/>
  <c r="U50" i="3"/>
  <c r="V50" i="3" l="1"/>
  <c r="W50" i="3" s="1"/>
  <c r="S51" i="3"/>
  <c r="T51" i="3" l="1"/>
  <c r="U51" i="3"/>
  <c r="V51" i="3" l="1"/>
  <c r="W51" i="3" s="1"/>
  <c r="S52" i="3" s="1"/>
  <c r="T52" i="3" l="1"/>
  <c r="U52" i="3"/>
  <c r="V52" i="3" l="1"/>
  <c r="W52" i="3" s="1"/>
  <c r="S53" i="3" s="1"/>
  <c r="T53" i="3" l="1"/>
  <c r="U53" i="3"/>
  <c r="V53" i="3" l="1"/>
  <c r="W53" i="3" s="1"/>
  <c r="S54" i="3" s="1"/>
  <c r="U54" i="3" l="1"/>
  <c r="T54" i="3" s="1"/>
  <c r="V54" i="3" l="1"/>
  <c r="W54" i="3" s="1"/>
  <c r="S55" i="3" s="1"/>
  <c r="T55" i="3" l="1"/>
  <c r="E22" i="3" s="1"/>
  <c r="U55" i="3"/>
  <c r="V55" i="3" l="1"/>
  <c r="F22" i="3"/>
  <c r="G22" i="3" l="1"/>
  <c r="H22" i="3" s="1"/>
  <c r="D23" i="3" s="1"/>
  <c r="W55" i="3"/>
  <c r="S56" i="3" l="1"/>
  <c r="U56" i="3" l="1"/>
  <c r="T56" i="3" s="1"/>
  <c r="V56" i="3" l="1"/>
  <c r="W56" i="3" l="1"/>
  <c r="S57" i="3" l="1"/>
  <c r="U57" i="3" l="1"/>
  <c r="T57" i="3" s="1"/>
  <c r="V57" i="3" l="1"/>
  <c r="W57" i="3" l="1"/>
  <c r="S58" i="3" l="1"/>
  <c r="T58" i="3" l="1"/>
  <c r="U58" i="3"/>
  <c r="V58" i="3" l="1"/>
  <c r="W58" i="3" l="1"/>
  <c r="S59" i="3" l="1"/>
  <c r="T59" i="3" l="1"/>
  <c r="U59" i="3"/>
  <c r="V59" i="3" l="1"/>
  <c r="W59" i="3" l="1"/>
  <c r="S60" i="3" l="1"/>
  <c r="T60" i="3" l="1"/>
  <c r="U60" i="3"/>
  <c r="V60" i="3" l="1"/>
  <c r="W60" i="3" l="1"/>
  <c r="S61" i="3" l="1"/>
  <c r="T61" i="3" l="1"/>
  <c r="U61" i="3"/>
  <c r="V61" i="3" l="1"/>
  <c r="W61" i="3" s="1"/>
  <c r="S62" i="3" s="1"/>
  <c r="U62" i="3" l="1"/>
  <c r="T62" i="3" s="1"/>
  <c r="V62" i="3" l="1"/>
  <c r="W62" i="3" s="1"/>
  <c r="S63" i="3" s="1"/>
  <c r="T63" i="3" l="1"/>
  <c r="U63" i="3"/>
  <c r="V63" i="3" l="1"/>
  <c r="W63" i="3" s="1"/>
  <c r="S64" i="3" s="1"/>
  <c r="U64" i="3" l="1"/>
  <c r="T64" i="3" s="1"/>
  <c r="V64" i="3" l="1"/>
  <c r="W64" i="3" s="1"/>
  <c r="S65" i="3" s="1"/>
  <c r="U65" i="3" l="1"/>
  <c r="T65" i="3" l="1"/>
  <c r="V65" i="3" s="1"/>
  <c r="W65" i="3" s="1"/>
  <c r="S66" i="3" s="1"/>
  <c r="U66" i="3" l="1"/>
  <c r="T66" i="3" s="1"/>
  <c r="V66" i="3" l="1"/>
  <c r="W66" i="3" s="1"/>
  <c r="S67" i="3" s="1"/>
  <c r="T67" i="3" l="1"/>
  <c r="E23" i="3" s="1"/>
  <c r="U67" i="3"/>
  <c r="V67" i="3" l="1"/>
  <c r="F23" i="3"/>
  <c r="G23" i="3" l="1"/>
  <c r="H23" i="3" s="1"/>
  <c r="D24" i="3" s="1"/>
  <c r="W67" i="3"/>
  <c r="S68" i="3" l="1"/>
  <c r="U68" i="3" l="1"/>
  <c r="T68" i="3" s="1"/>
  <c r="V68" i="3" l="1"/>
  <c r="W68" i="3" l="1"/>
  <c r="S69" i="3" l="1"/>
  <c r="U69" i="3" l="1"/>
  <c r="T69" i="3" s="1"/>
  <c r="V69" i="3" l="1"/>
  <c r="W69" i="3" l="1"/>
  <c r="S70" i="3" l="1"/>
  <c r="T70" i="3" l="1"/>
  <c r="U70" i="3"/>
  <c r="V70" i="3" l="1"/>
  <c r="W70" i="3" l="1"/>
  <c r="S71" i="3" l="1"/>
  <c r="U71" i="3" l="1"/>
  <c r="T71" i="3" s="1"/>
  <c r="V71" i="3" l="1"/>
  <c r="W71" i="3" l="1"/>
  <c r="S72" i="3" l="1"/>
  <c r="T72" i="3" l="1"/>
  <c r="U72" i="3"/>
  <c r="V72" i="3" l="1"/>
  <c r="W72" i="3" l="1"/>
  <c r="S73" i="3" l="1"/>
  <c r="U73" i="3" l="1"/>
  <c r="T73" i="3" s="1"/>
  <c r="V73" i="3" l="1"/>
  <c r="W73" i="3" s="1"/>
  <c r="S74" i="3" s="1"/>
  <c r="T74" i="3" l="1"/>
  <c r="U74" i="3"/>
  <c r="V74" i="3" l="1"/>
  <c r="W74" i="3" s="1"/>
  <c r="S75" i="3" s="1"/>
  <c r="U75" i="3" l="1"/>
  <c r="T75" i="3" s="1"/>
  <c r="V75" i="3" l="1"/>
  <c r="W75" i="3" s="1"/>
  <c r="S76" i="3" s="1"/>
  <c r="U76" i="3" l="1"/>
  <c r="T76" i="3" s="1"/>
  <c r="V76" i="3" l="1"/>
  <c r="W76" i="3" s="1"/>
  <c r="S77" i="3" s="1"/>
  <c r="U77" i="3" l="1"/>
  <c r="T77" i="3" s="1"/>
  <c r="V77" i="3" l="1"/>
  <c r="W77" i="3" s="1"/>
  <c r="S78" i="3" s="1"/>
  <c r="U78" i="3" l="1"/>
  <c r="T78" i="3" l="1"/>
  <c r="V78" i="3" s="1"/>
  <c r="W78" i="3" s="1"/>
  <c r="S79" i="3" s="1"/>
  <c r="U79" i="3" l="1"/>
  <c r="T79" i="3" s="1"/>
  <c r="E24" i="3" s="1"/>
  <c r="V79" i="3" l="1"/>
  <c r="F24" i="3"/>
  <c r="G24" i="3" l="1"/>
  <c r="H24" i="3" s="1"/>
  <c r="D25" i="3" s="1"/>
  <c r="W79" i="3"/>
  <c r="S80" i="3" l="1"/>
  <c r="T80" i="3" l="1"/>
  <c r="U80" i="3"/>
  <c r="V80" i="3" l="1"/>
  <c r="W80" i="3" l="1"/>
  <c r="S81" i="3" l="1"/>
  <c r="U81" i="3" l="1"/>
  <c r="T81" i="3" s="1"/>
  <c r="V81" i="3" l="1"/>
  <c r="W81" i="3" l="1"/>
  <c r="S82" i="3" l="1"/>
  <c r="T82" i="3" l="1"/>
  <c r="U82" i="3"/>
  <c r="V82" i="3" l="1"/>
  <c r="W82" i="3" l="1"/>
  <c r="S83" i="3" l="1"/>
  <c r="U83" i="3" l="1"/>
  <c r="T83" i="3" s="1"/>
  <c r="V83" i="3" l="1"/>
  <c r="W83" i="3" l="1"/>
  <c r="S84" i="3" l="1"/>
  <c r="U84" i="3" l="1"/>
  <c r="T84" i="3" s="1"/>
  <c r="V84" i="3" l="1"/>
  <c r="W84" i="3" l="1"/>
  <c r="S85" i="3" l="1"/>
  <c r="U85" i="3" l="1"/>
  <c r="T85" i="3" s="1"/>
  <c r="V85" i="3" l="1"/>
  <c r="W85" i="3" s="1"/>
  <c r="S86" i="3" s="1"/>
  <c r="U86" i="3" l="1"/>
  <c r="T86" i="3" s="1"/>
  <c r="V86" i="3" l="1"/>
  <c r="W86" i="3" s="1"/>
  <c r="S87" i="3"/>
  <c r="U87" i="3" l="1"/>
  <c r="T87" i="3" s="1"/>
  <c r="V87" i="3" l="1"/>
  <c r="W87" i="3" s="1"/>
  <c r="S88" i="3" s="1"/>
  <c r="U88" i="3" l="1"/>
  <c r="T88" i="3" s="1"/>
  <c r="V88" i="3" l="1"/>
  <c r="W88" i="3" s="1"/>
  <c r="S89" i="3" s="1"/>
  <c r="U89" i="3" l="1"/>
  <c r="T89" i="3" s="1"/>
  <c r="V89" i="3" l="1"/>
  <c r="W89" i="3" s="1"/>
  <c r="S90" i="3" s="1"/>
  <c r="U90" i="3" l="1"/>
  <c r="T90" i="3" s="1"/>
  <c r="V90" i="3" l="1"/>
  <c r="W90" i="3" s="1"/>
  <c r="S91" i="3" s="1"/>
  <c r="U91" i="3" l="1"/>
  <c r="T91" i="3" s="1"/>
  <c r="E25" i="3" s="1"/>
  <c r="V91" i="3" l="1"/>
  <c r="F25" i="3"/>
  <c r="G25" i="3" l="1"/>
  <c r="H25" i="3" s="1"/>
  <c r="D26" i="3" s="1"/>
  <c r="W91" i="3"/>
  <c r="S92" i="3" l="1"/>
  <c r="U92" i="3" l="1"/>
  <c r="T92" i="3" s="1"/>
  <c r="V92" i="3" l="1"/>
  <c r="W92" i="3" l="1"/>
  <c r="S93" i="3" l="1"/>
  <c r="U93" i="3" l="1"/>
  <c r="T93" i="3" s="1"/>
  <c r="V93" i="3" l="1"/>
  <c r="W93" i="3" l="1"/>
  <c r="S94" i="3" l="1"/>
  <c r="U94" i="3" l="1"/>
  <c r="T94" i="3" s="1"/>
  <c r="V94" i="3" l="1"/>
  <c r="W94" i="3" l="1"/>
  <c r="S95" i="3" l="1"/>
  <c r="U95" i="3" l="1"/>
  <c r="T95" i="3" s="1"/>
  <c r="V95" i="3" l="1"/>
  <c r="W95" i="3" l="1"/>
  <c r="S96" i="3" l="1"/>
  <c r="T96" i="3" l="1"/>
  <c r="U96" i="3"/>
  <c r="V96" i="3" l="1"/>
  <c r="W96" i="3" l="1"/>
  <c r="S97" i="3" l="1"/>
  <c r="T97" i="3" l="1"/>
  <c r="U97" i="3"/>
  <c r="V97" i="3" l="1"/>
  <c r="W97" i="3" s="1"/>
  <c r="S98" i="3" s="1"/>
  <c r="T98" i="3" l="1"/>
  <c r="U98" i="3"/>
  <c r="V98" i="3" l="1"/>
  <c r="W98" i="3" s="1"/>
  <c r="S99" i="3" s="1"/>
  <c r="U99" i="3" l="1"/>
  <c r="T99" i="3" s="1"/>
  <c r="V99" i="3" l="1"/>
  <c r="W99" i="3" s="1"/>
  <c r="S100" i="3" s="1"/>
  <c r="U100" i="3" l="1"/>
  <c r="T100" i="3" s="1"/>
  <c r="V100" i="3" l="1"/>
  <c r="W100" i="3" s="1"/>
  <c r="S101" i="3" s="1"/>
  <c r="U101" i="3" l="1"/>
  <c r="T101" i="3" s="1"/>
  <c r="V101" i="3" l="1"/>
  <c r="W101" i="3" s="1"/>
  <c r="S102" i="3" s="1"/>
  <c r="U102" i="3" l="1"/>
  <c r="T102" i="3" s="1"/>
  <c r="V102" i="3" l="1"/>
  <c r="W102" i="3" s="1"/>
  <c r="S103" i="3" s="1"/>
  <c r="U103" i="3" l="1"/>
  <c r="T103" i="3" s="1"/>
  <c r="E26" i="3" s="1"/>
  <c r="V103" i="3" l="1"/>
  <c r="F26" i="3"/>
  <c r="G26" i="3" l="1"/>
  <c r="H26" i="3" s="1"/>
  <c r="D27" i="3" s="1"/>
  <c r="W103" i="3"/>
  <c r="S104" i="3" l="1"/>
  <c r="U104" i="3" l="1"/>
  <c r="T104" i="3" s="1"/>
  <c r="V104" i="3" l="1"/>
  <c r="W104" i="3" l="1"/>
  <c r="S105" i="3" l="1"/>
  <c r="U105" i="3" l="1"/>
  <c r="T105" i="3" s="1"/>
  <c r="V105" i="3" l="1"/>
  <c r="W105" i="3" l="1"/>
  <c r="S106" i="3" l="1"/>
  <c r="U106" i="3" l="1"/>
  <c r="T106" i="3" s="1"/>
  <c r="V106" i="3" l="1"/>
  <c r="W106" i="3" l="1"/>
  <c r="S107" i="3" l="1"/>
  <c r="T107" i="3" l="1"/>
  <c r="U107" i="3"/>
  <c r="V107" i="3" l="1"/>
  <c r="W107" i="3" l="1"/>
  <c r="S108" i="3" l="1"/>
  <c r="U108" i="3" l="1"/>
  <c r="T108" i="3" s="1"/>
  <c r="V108" i="3" l="1"/>
  <c r="W108" i="3" l="1"/>
  <c r="S109" i="3" l="1"/>
  <c r="U109" i="3" l="1"/>
  <c r="T109" i="3" l="1"/>
  <c r="V109" i="3" s="1"/>
  <c r="W109" i="3" s="1"/>
  <c r="S110" i="3" s="1"/>
  <c r="U110" i="3" l="1"/>
  <c r="T110" i="3" s="1"/>
  <c r="V110" i="3" l="1"/>
  <c r="W110" i="3" s="1"/>
  <c r="S111" i="3"/>
  <c r="U111" i="3" l="1"/>
  <c r="T111" i="3" s="1"/>
  <c r="V111" i="3" l="1"/>
  <c r="W111" i="3" s="1"/>
  <c r="S112" i="3"/>
  <c r="U112" i="3" l="1"/>
  <c r="T112" i="3" s="1"/>
  <c r="V112" i="3" l="1"/>
  <c r="W112" i="3" s="1"/>
  <c r="S113" i="3"/>
  <c r="U113" i="3" l="1"/>
  <c r="T113" i="3" s="1"/>
  <c r="V113" i="3" l="1"/>
  <c r="W113" i="3" s="1"/>
  <c r="S114" i="3" s="1"/>
  <c r="U114" i="3" l="1"/>
  <c r="T114" i="3" l="1"/>
  <c r="V114" i="3" s="1"/>
  <c r="W114" i="3" s="1"/>
  <c r="S115" i="3" s="1"/>
  <c r="U115" i="3" l="1"/>
  <c r="T115" i="3" s="1"/>
  <c r="E27" i="3" s="1"/>
  <c r="V115" i="3" l="1"/>
  <c r="F27" i="3"/>
  <c r="G27" i="3" l="1"/>
  <c r="H27" i="3" s="1"/>
  <c r="D28" i="3" s="1"/>
  <c r="W115" i="3"/>
  <c r="S116" i="3" l="1"/>
  <c r="U116" i="3" l="1"/>
  <c r="T116" i="3" s="1"/>
  <c r="V116" i="3" l="1"/>
  <c r="W116" i="3" l="1"/>
  <c r="S117" i="3" l="1"/>
  <c r="U117" i="3" l="1"/>
  <c r="T117" i="3" s="1"/>
  <c r="V117" i="3" l="1"/>
  <c r="W117" i="3" l="1"/>
  <c r="S118" i="3" l="1"/>
  <c r="U118" i="3" l="1"/>
  <c r="T118" i="3" s="1"/>
  <c r="V118" i="3" l="1"/>
  <c r="W118" i="3" l="1"/>
  <c r="S119" i="3" l="1"/>
  <c r="U119" i="3" l="1"/>
  <c r="T119" i="3" s="1"/>
  <c r="V119" i="3" l="1"/>
  <c r="W119" i="3" l="1"/>
  <c r="S120" i="3" l="1"/>
  <c r="U120" i="3" l="1"/>
  <c r="T120" i="3" s="1"/>
  <c r="V120" i="3" l="1"/>
  <c r="W120" i="3" l="1"/>
  <c r="S121" i="3" l="1"/>
  <c r="U121" i="3" l="1"/>
  <c r="T121" i="3" s="1"/>
  <c r="V121" i="3" l="1"/>
  <c r="W121" i="3" s="1"/>
  <c r="S122" i="3"/>
  <c r="U122" i="3" l="1"/>
  <c r="T122" i="3" s="1"/>
  <c r="V122" i="3" l="1"/>
  <c r="W122" i="3" s="1"/>
  <c r="S123" i="3"/>
  <c r="U123" i="3" l="1"/>
  <c r="T123" i="3" s="1"/>
  <c r="V123" i="3" l="1"/>
  <c r="W123" i="3" s="1"/>
  <c r="S124" i="3"/>
  <c r="U124" i="3" l="1"/>
  <c r="T124" i="3" s="1"/>
  <c r="V124" i="3" l="1"/>
  <c r="W124" i="3" s="1"/>
  <c r="S125" i="3"/>
  <c r="U125" i="3" l="1"/>
  <c r="T125" i="3" s="1"/>
  <c r="V125" i="3" l="1"/>
  <c r="W125" i="3" s="1"/>
  <c r="S126" i="3"/>
  <c r="U126" i="3" l="1"/>
  <c r="T126" i="3" l="1"/>
  <c r="V126" i="3" s="1"/>
  <c r="W126" i="3" s="1"/>
  <c r="S127" i="3" s="1"/>
  <c r="U127" i="3" l="1"/>
  <c r="T127" i="3" s="1"/>
  <c r="E28" i="3" s="1"/>
  <c r="V127" i="3" l="1"/>
  <c r="F28" i="3"/>
  <c r="G28" i="3" l="1"/>
  <c r="H28" i="3" s="1"/>
  <c r="D29" i="3" s="1"/>
  <c r="W127" i="3"/>
  <c r="S128" i="3" l="1"/>
  <c r="U128" i="3" l="1"/>
  <c r="T128" i="3" s="1"/>
  <c r="V128" i="3" l="1"/>
  <c r="W128" i="3" l="1"/>
  <c r="S129" i="3" l="1"/>
  <c r="U129" i="3" l="1"/>
  <c r="T129" i="3" s="1"/>
  <c r="V129" i="3" l="1"/>
  <c r="W129" i="3" l="1"/>
  <c r="S130" i="3" l="1"/>
  <c r="U130" i="3" l="1"/>
  <c r="T130" i="3" s="1"/>
  <c r="V130" i="3" l="1"/>
  <c r="W130" i="3" l="1"/>
  <c r="S131" i="3" l="1"/>
  <c r="U131" i="3" l="1"/>
  <c r="T131" i="3" s="1"/>
  <c r="V131" i="3" l="1"/>
  <c r="W131" i="3" l="1"/>
  <c r="S132" i="3" l="1"/>
  <c r="U132" i="3" l="1"/>
  <c r="T132" i="3" s="1"/>
  <c r="V132" i="3" l="1"/>
  <c r="W132" i="3" l="1"/>
  <c r="S133" i="3" l="1"/>
  <c r="U133" i="3" l="1"/>
  <c r="T133" i="3" s="1"/>
  <c r="V133" i="3" l="1"/>
  <c r="W133" i="3" s="1"/>
  <c r="S134" i="3" s="1"/>
  <c r="U134" i="3" l="1"/>
  <c r="T134" i="3" s="1"/>
  <c r="V134" i="3" l="1"/>
  <c r="W134" i="3" s="1"/>
  <c r="S135" i="3"/>
  <c r="U135" i="3" l="1"/>
  <c r="T135" i="3" s="1"/>
  <c r="V135" i="3" l="1"/>
  <c r="W135" i="3" s="1"/>
  <c r="S136" i="3" s="1"/>
  <c r="U136" i="3" l="1"/>
  <c r="T136" i="3" s="1"/>
  <c r="V136" i="3" l="1"/>
  <c r="W136" i="3" s="1"/>
  <c r="S137" i="3" s="1"/>
  <c r="U137" i="3" l="1"/>
  <c r="T137" i="3" s="1"/>
  <c r="V137" i="3" l="1"/>
  <c r="W137" i="3" s="1"/>
  <c r="S138" i="3"/>
  <c r="U138" i="3" l="1"/>
  <c r="T138" i="3" s="1"/>
  <c r="V138" i="3" l="1"/>
  <c r="W138" i="3" s="1"/>
  <c r="S139" i="3" s="1"/>
  <c r="U139" i="3" l="1"/>
  <c r="T139" i="3" s="1"/>
  <c r="E29" i="3" s="1"/>
  <c r="V139" i="3" l="1"/>
  <c r="F29" i="3"/>
  <c r="G29" i="3" l="1"/>
  <c r="H29" i="3" s="1"/>
  <c r="D30" i="3" s="1"/>
  <c r="W139" i="3"/>
  <c r="S140" i="3" l="1"/>
  <c r="U140" i="3" l="1"/>
  <c r="T140" i="3" s="1"/>
  <c r="V140" i="3" l="1"/>
  <c r="W140" i="3" l="1"/>
  <c r="S141" i="3" l="1"/>
  <c r="U141" i="3" l="1"/>
  <c r="T141" i="3" s="1"/>
  <c r="V141" i="3" l="1"/>
  <c r="W141" i="3" l="1"/>
  <c r="S142" i="3" l="1"/>
  <c r="U142" i="3" l="1"/>
  <c r="T142" i="3" s="1"/>
  <c r="V142" i="3" l="1"/>
  <c r="W142" i="3" l="1"/>
  <c r="S143" i="3" l="1"/>
  <c r="U143" i="3" l="1"/>
  <c r="T143" i="3" s="1"/>
  <c r="V143" i="3" l="1"/>
  <c r="W143" i="3" l="1"/>
  <c r="S144" i="3" l="1"/>
  <c r="U144" i="3" l="1"/>
  <c r="T144" i="3" s="1"/>
  <c r="V144" i="3" l="1"/>
  <c r="W144" i="3" l="1"/>
  <c r="S145" i="3" l="1"/>
  <c r="U145" i="3" l="1"/>
  <c r="T145" i="3" l="1"/>
  <c r="V145" i="3" s="1"/>
  <c r="W145" i="3" s="1"/>
  <c r="S146" i="3" s="1"/>
  <c r="U146" i="3" l="1"/>
  <c r="T146" i="3" l="1"/>
  <c r="V146" i="3" s="1"/>
  <c r="W146" i="3" s="1"/>
  <c r="S147" i="3" s="1"/>
  <c r="U147" i="3" l="1"/>
  <c r="T147" i="3" s="1"/>
  <c r="V147" i="3" l="1"/>
  <c r="W147" i="3" s="1"/>
  <c r="S148" i="3" s="1"/>
  <c r="U148" i="3" l="1"/>
  <c r="T148" i="3" l="1"/>
  <c r="V148" i="3" s="1"/>
  <c r="W148" i="3" s="1"/>
  <c r="S149" i="3" s="1"/>
  <c r="U149" i="3" l="1"/>
  <c r="T149" i="3" l="1"/>
  <c r="V149" i="3" s="1"/>
  <c r="W149" i="3" s="1"/>
  <c r="S150" i="3" s="1"/>
  <c r="U150" i="3" l="1"/>
  <c r="T150" i="3" l="1"/>
  <c r="V150" i="3" s="1"/>
  <c r="W150" i="3" s="1"/>
  <c r="S151" i="3" s="1"/>
  <c r="U151" i="3" l="1"/>
  <c r="T151" i="3" s="1"/>
  <c r="E30" i="3" s="1"/>
  <c r="V151" i="3" l="1"/>
  <c r="F30" i="3"/>
  <c r="G30" i="3" l="1"/>
  <c r="H30" i="3" s="1"/>
  <c r="D31" i="3" s="1"/>
  <c r="W151" i="3"/>
  <c r="S152" i="3" l="1"/>
  <c r="U152" i="3" l="1"/>
  <c r="T152" i="3" s="1"/>
  <c r="V152" i="3" l="1"/>
  <c r="W152" i="3" l="1"/>
  <c r="S153" i="3" l="1"/>
  <c r="U153" i="3" l="1"/>
  <c r="T153" i="3" s="1"/>
  <c r="V153" i="3" l="1"/>
  <c r="W153" i="3" l="1"/>
  <c r="S154" i="3" l="1"/>
  <c r="U154" i="3" l="1"/>
  <c r="T154" i="3" s="1"/>
  <c r="V154" i="3" l="1"/>
  <c r="W154" i="3" l="1"/>
  <c r="S155" i="3" l="1"/>
  <c r="U155" i="3" l="1"/>
  <c r="T155" i="3" s="1"/>
  <c r="V155" i="3" l="1"/>
  <c r="W155" i="3" l="1"/>
  <c r="S156" i="3" l="1"/>
  <c r="U156" i="3" l="1"/>
  <c r="T156" i="3" s="1"/>
  <c r="V156" i="3" l="1"/>
  <c r="W156" i="3" l="1"/>
  <c r="S157" i="3" l="1"/>
  <c r="U157" i="3" l="1"/>
  <c r="T157" i="3" l="1"/>
  <c r="V157" i="3" s="1"/>
  <c r="W157" i="3" s="1"/>
  <c r="S158" i="3" s="1"/>
  <c r="U158" i="3" l="1"/>
  <c r="T158" i="3" l="1"/>
  <c r="V158" i="3" s="1"/>
  <c r="W158" i="3" s="1"/>
  <c r="S159" i="3" s="1"/>
  <c r="U159" i="3" l="1"/>
  <c r="T159" i="3" l="1"/>
  <c r="V159" i="3" s="1"/>
  <c r="W159" i="3" s="1"/>
  <c r="S160" i="3" s="1"/>
  <c r="U160" i="3" l="1"/>
  <c r="T160" i="3" l="1"/>
  <c r="V160" i="3" s="1"/>
  <c r="W160" i="3" s="1"/>
  <c r="S161" i="3" s="1"/>
  <c r="U161" i="3" l="1"/>
  <c r="T161" i="3" l="1"/>
  <c r="V161" i="3" s="1"/>
  <c r="W161" i="3" s="1"/>
  <c r="S162" i="3" s="1"/>
  <c r="U162" i="3" l="1"/>
  <c r="T162" i="3" l="1"/>
  <c r="V162" i="3" s="1"/>
  <c r="W162" i="3" s="1"/>
  <c r="S163" i="3" s="1"/>
  <c r="U163" i="3" l="1"/>
  <c r="T163" i="3" s="1"/>
  <c r="E31" i="3" s="1"/>
  <c r="V163" i="3" l="1"/>
  <c r="F31" i="3"/>
  <c r="G31" i="3" l="1"/>
  <c r="H31" i="3" s="1"/>
  <c r="D32" i="3" s="1"/>
  <c r="W163" i="3"/>
  <c r="S164" i="3" l="1"/>
  <c r="U164" i="3" l="1"/>
  <c r="T164" i="3" s="1"/>
  <c r="V164" i="3" l="1"/>
  <c r="W164" i="3" l="1"/>
  <c r="S165" i="3" l="1"/>
  <c r="U165" i="3" l="1"/>
  <c r="T165" i="3" s="1"/>
  <c r="V165" i="3" l="1"/>
  <c r="W165" i="3" l="1"/>
  <c r="S166" i="3" l="1"/>
  <c r="U166" i="3" l="1"/>
  <c r="T166" i="3" s="1"/>
  <c r="V166" i="3" l="1"/>
  <c r="W166" i="3" l="1"/>
  <c r="S167" i="3" l="1"/>
  <c r="U167" i="3" l="1"/>
  <c r="T167" i="3" s="1"/>
  <c r="V167" i="3" l="1"/>
  <c r="W167" i="3" l="1"/>
  <c r="S168" i="3" l="1"/>
  <c r="U168" i="3" l="1"/>
  <c r="T168" i="3" s="1"/>
  <c r="V168" i="3" l="1"/>
  <c r="W168" i="3" l="1"/>
  <c r="S169" i="3" l="1"/>
  <c r="U169" i="3" l="1"/>
  <c r="T169" i="3" l="1"/>
  <c r="V169" i="3" s="1"/>
  <c r="W169" i="3" s="1"/>
  <c r="S170" i="3" s="1"/>
  <c r="U170" i="3" l="1"/>
  <c r="T170" i="3" l="1"/>
  <c r="V170" i="3" s="1"/>
  <c r="W170" i="3" s="1"/>
  <c r="S171" i="3" s="1"/>
  <c r="U171" i="3" l="1"/>
  <c r="T171" i="3" l="1"/>
  <c r="V171" i="3" s="1"/>
  <c r="W171" i="3" s="1"/>
  <c r="S172" i="3" s="1"/>
  <c r="U172" i="3" l="1"/>
  <c r="T172" i="3" l="1"/>
  <c r="V172" i="3" s="1"/>
  <c r="W172" i="3" s="1"/>
  <c r="S173" i="3" s="1"/>
  <c r="U173" i="3" l="1"/>
  <c r="T173" i="3" l="1"/>
  <c r="V173" i="3" s="1"/>
  <c r="W173" i="3" s="1"/>
  <c r="S174" i="3" s="1"/>
  <c r="U174" i="3" l="1"/>
  <c r="T174" i="3" l="1"/>
  <c r="V174" i="3" s="1"/>
  <c r="W174" i="3" s="1"/>
  <c r="S175" i="3" s="1"/>
  <c r="U175" i="3" l="1"/>
  <c r="T175" i="3" s="1"/>
  <c r="E32" i="3" s="1"/>
  <c r="V175" i="3" l="1"/>
  <c r="F32" i="3"/>
  <c r="G32" i="3" l="1"/>
  <c r="H32" i="3" s="1"/>
  <c r="D33" i="3" s="1"/>
  <c r="W175" i="3"/>
  <c r="S176" i="3" l="1"/>
  <c r="U176" i="3" l="1"/>
  <c r="T176" i="3" s="1"/>
  <c r="V176" i="3" l="1"/>
  <c r="W176" i="3" l="1"/>
  <c r="S177" i="3" l="1"/>
  <c r="U177" i="3" l="1"/>
  <c r="T177" i="3" s="1"/>
  <c r="V177" i="3" l="1"/>
  <c r="W177" i="3" l="1"/>
  <c r="S178" i="3" l="1"/>
  <c r="U178" i="3" l="1"/>
  <c r="T178" i="3" s="1"/>
  <c r="V178" i="3" l="1"/>
  <c r="W178" i="3" l="1"/>
  <c r="S179" i="3" l="1"/>
  <c r="U179" i="3" l="1"/>
  <c r="T179" i="3" s="1"/>
  <c r="V179" i="3" l="1"/>
  <c r="W179" i="3" l="1"/>
  <c r="S180" i="3" l="1"/>
  <c r="U180" i="3" l="1"/>
  <c r="T180" i="3" s="1"/>
  <c r="V180" i="3" l="1"/>
  <c r="W180" i="3" l="1"/>
  <c r="S181" i="3" l="1"/>
  <c r="U181" i="3" l="1"/>
  <c r="T181" i="3" l="1"/>
  <c r="V181" i="3" s="1"/>
  <c r="W181" i="3" s="1"/>
  <c r="S182" i="3" s="1"/>
  <c r="U182" i="3" l="1"/>
  <c r="T182" i="3" l="1"/>
  <c r="V182" i="3" s="1"/>
  <c r="W182" i="3" s="1"/>
  <c r="S183" i="3" s="1"/>
  <c r="U183" i="3" l="1"/>
  <c r="T183" i="3" l="1"/>
  <c r="V183" i="3" s="1"/>
  <c r="W183" i="3" s="1"/>
  <c r="S184" i="3" s="1"/>
  <c r="U184" i="3" l="1"/>
  <c r="T184" i="3" l="1"/>
  <c r="V184" i="3" s="1"/>
  <c r="W184" i="3" s="1"/>
  <c r="S185" i="3" s="1"/>
  <c r="U185" i="3" l="1"/>
  <c r="T185" i="3" l="1"/>
  <c r="V185" i="3" s="1"/>
  <c r="W185" i="3" s="1"/>
  <c r="S186" i="3" s="1"/>
  <c r="U186" i="3" l="1"/>
  <c r="T186" i="3" l="1"/>
  <c r="V186" i="3" s="1"/>
  <c r="W186" i="3" s="1"/>
  <c r="S187" i="3" s="1"/>
  <c r="U187" i="3" l="1"/>
  <c r="T187" i="3" s="1"/>
  <c r="E33" i="3" s="1"/>
  <c r="V187" i="3" l="1"/>
  <c r="F33" i="3"/>
  <c r="G33" i="3" l="1"/>
  <c r="H33" i="3" s="1"/>
  <c r="D34" i="3" s="1"/>
  <c r="W187" i="3"/>
  <c r="S188" i="3" l="1"/>
  <c r="U188" i="3" l="1"/>
  <c r="T188" i="3" s="1"/>
  <c r="V188" i="3" l="1"/>
  <c r="W188" i="3" l="1"/>
  <c r="S189" i="3" l="1"/>
  <c r="U189" i="3" l="1"/>
  <c r="T189" i="3" s="1"/>
  <c r="V189" i="3" l="1"/>
  <c r="W189" i="3" l="1"/>
  <c r="S190" i="3" l="1"/>
  <c r="U190" i="3" l="1"/>
  <c r="T190" i="3" s="1"/>
  <c r="V190" i="3" l="1"/>
  <c r="W190" i="3" l="1"/>
  <c r="S191" i="3" l="1"/>
  <c r="U191" i="3" l="1"/>
  <c r="T191" i="3" s="1"/>
  <c r="V191" i="3" l="1"/>
  <c r="W191" i="3" l="1"/>
  <c r="S192" i="3" l="1"/>
  <c r="U192" i="3" l="1"/>
  <c r="T192" i="3" s="1"/>
  <c r="V192" i="3" l="1"/>
  <c r="W192" i="3" l="1"/>
  <c r="S193" i="3" l="1"/>
  <c r="U193" i="3" l="1"/>
  <c r="T193" i="3" s="1"/>
  <c r="V193" i="3" l="1"/>
  <c r="W193" i="3" s="1"/>
  <c r="S194" i="3" s="1"/>
  <c r="U194" i="3" l="1"/>
  <c r="T194" i="3" s="1"/>
  <c r="V194" i="3" l="1"/>
  <c r="W194" i="3" s="1"/>
  <c r="S195" i="3" s="1"/>
  <c r="U195" i="3" l="1"/>
  <c r="T195" i="3" s="1"/>
  <c r="V195" i="3" l="1"/>
  <c r="W195" i="3" s="1"/>
  <c r="S196" i="3" s="1"/>
  <c r="U196" i="3" l="1"/>
  <c r="T196" i="3" s="1"/>
  <c r="V196" i="3" l="1"/>
  <c r="W196" i="3" s="1"/>
  <c r="S197" i="3" s="1"/>
  <c r="U197" i="3" l="1"/>
  <c r="T197" i="3" s="1"/>
  <c r="V197" i="3" l="1"/>
  <c r="W197" i="3" s="1"/>
  <c r="S198" i="3" s="1"/>
  <c r="U198" i="3" l="1"/>
  <c r="T198" i="3" s="1"/>
  <c r="V198" i="3" l="1"/>
  <c r="W198" i="3" s="1"/>
  <c r="S199" i="3"/>
  <c r="U199" i="3" l="1"/>
  <c r="T199" i="3" s="1"/>
  <c r="E34" i="3" s="1"/>
  <c r="V199" i="3" l="1"/>
  <c r="F34" i="3"/>
  <c r="G34" i="3" l="1"/>
  <c r="H34" i="3" s="1"/>
  <c r="D35" i="3" s="1"/>
  <c r="W199" i="3"/>
  <c r="S200" i="3" l="1"/>
  <c r="U200" i="3" l="1"/>
  <c r="T200" i="3" s="1"/>
  <c r="V200" i="3" l="1"/>
  <c r="W200" i="3" l="1"/>
  <c r="S201" i="3" l="1"/>
  <c r="U201" i="3" l="1"/>
  <c r="T201" i="3" s="1"/>
  <c r="V201" i="3" l="1"/>
  <c r="W201" i="3" l="1"/>
  <c r="S202" i="3" l="1"/>
  <c r="U202" i="3" l="1"/>
  <c r="T202" i="3" s="1"/>
  <c r="V202" i="3" l="1"/>
  <c r="W202" i="3" l="1"/>
  <c r="S203" i="3" l="1"/>
  <c r="U203" i="3" l="1"/>
  <c r="T203" i="3" s="1"/>
  <c r="V203" i="3" l="1"/>
  <c r="W203" i="3" l="1"/>
  <c r="S204" i="3" l="1"/>
  <c r="U204" i="3" l="1"/>
  <c r="T204" i="3" s="1"/>
  <c r="V204" i="3" l="1"/>
  <c r="W204" i="3" l="1"/>
  <c r="S205" i="3" l="1"/>
  <c r="U205" i="3" l="1"/>
  <c r="T205" i="3" s="1"/>
  <c r="V205" i="3" l="1"/>
  <c r="W205" i="3" s="1"/>
  <c r="S206" i="3"/>
  <c r="U206" i="3" l="1"/>
  <c r="T206" i="3" s="1"/>
  <c r="V206" i="3" l="1"/>
  <c r="W206" i="3" s="1"/>
  <c r="S207" i="3"/>
  <c r="U207" i="3" l="1"/>
  <c r="T207" i="3" s="1"/>
  <c r="V207" i="3" l="1"/>
  <c r="W207" i="3" s="1"/>
  <c r="S208" i="3" s="1"/>
  <c r="U208" i="3" l="1"/>
  <c r="T208" i="3" l="1"/>
  <c r="V208" i="3" s="1"/>
  <c r="W208" i="3" s="1"/>
  <c r="S209" i="3" s="1"/>
  <c r="U209" i="3" l="1"/>
  <c r="T209" i="3" s="1"/>
  <c r="V209" i="3" l="1"/>
  <c r="W209" i="3" s="1"/>
  <c r="S210" i="3" s="1"/>
  <c r="U210" i="3" l="1"/>
  <c r="T210" i="3" s="1"/>
  <c r="V210" i="3" l="1"/>
  <c r="W210" i="3" s="1"/>
  <c r="S211" i="3" s="1"/>
  <c r="U211" i="3" l="1"/>
  <c r="T211" i="3" s="1"/>
  <c r="E35" i="3" s="1"/>
  <c r="V211" i="3" l="1"/>
  <c r="F35" i="3"/>
  <c r="G35" i="3" l="1"/>
  <c r="H35" i="3" s="1"/>
  <c r="D36" i="3" s="1"/>
  <c r="W211" i="3"/>
  <c r="S212" i="3" l="1"/>
  <c r="U212" i="3" l="1"/>
  <c r="T212" i="3" s="1"/>
  <c r="V212" i="3" l="1"/>
  <c r="W212" i="3" l="1"/>
  <c r="S213" i="3" l="1"/>
  <c r="U213" i="3" l="1"/>
  <c r="T213" i="3" s="1"/>
  <c r="V213" i="3" l="1"/>
  <c r="W213" i="3" l="1"/>
  <c r="S214" i="3" l="1"/>
  <c r="U214" i="3" l="1"/>
  <c r="T214" i="3" s="1"/>
  <c r="V214" i="3" l="1"/>
  <c r="W214" i="3" l="1"/>
  <c r="S215" i="3" l="1"/>
  <c r="U215" i="3" l="1"/>
  <c r="T215" i="3" s="1"/>
  <c r="V215" i="3" l="1"/>
  <c r="W215" i="3" l="1"/>
  <c r="S216" i="3" l="1"/>
  <c r="U216" i="3" l="1"/>
  <c r="T216" i="3" s="1"/>
  <c r="V216" i="3" l="1"/>
  <c r="W216" i="3" l="1"/>
  <c r="S217" i="3" l="1"/>
  <c r="U217" i="3" l="1"/>
  <c r="T217" i="3" s="1"/>
  <c r="V217" i="3" l="1"/>
  <c r="W217" i="3" s="1"/>
  <c r="S218" i="3"/>
  <c r="U218" i="3" l="1"/>
  <c r="T218" i="3" s="1"/>
  <c r="V218" i="3" l="1"/>
  <c r="W218" i="3" s="1"/>
  <c r="S219" i="3" s="1"/>
  <c r="U219" i="3" l="1"/>
  <c r="T219" i="3" s="1"/>
  <c r="V219" i="3" l="1"/>
  <c r="W219" i="3" s="1"/>
  <c r="S220" i="3" s="1"/>
  <c r="U220" i="3" l="1"/>
  <c r="T220" i="3" s="1"/>
  <c r="V220" i="3" l="1"/>
  <c r="W220" i="3" s="1"/>
  <c r="S221" i="3" s="1"/>
  <c r="U221" i="3" l="1"/>
  <c r="T221" i="3" s="1"/>
  <c r="V221" i="3" l="1"/>
  <c r="W221" i="3" s="1"/>
  <c r="S222" i="3" s="1"/>
  <c r="U222" i="3" l="1"/>
  <c r="T222" i="3" s="1"/>
  <c r="V222" i="3" l="1"/>
  <c r="W222" i="3" s="1"/>
  <c r="S223" i="3" s="1"/>
  <c r="U223" i="3" l="1"/>
  <c r="T223" i="3" l="1"/>
  <c r="E36" i="3" s="1"/>
  <c r="F36" i="3"/>
  <c r="V223" i="3" l="1"/>
  <c r="G36" i="3" s="1"/>
  <c r="H36" i="3" s="1"/>
  <c r="D37" i="3" s="1"/>
  <c r="W223" i="3" l="1"/>
  <c r="S224" i="3" s="1"/>
  <c r="U224" i="3" l="1"/>
  <c r="T224" i="3" s="1"/>
  <c r="V224" i="3" l="1"/>
  <c r="W224" i="3" l="1"/>
  <c r="S225" i="3" l="1"/>
  <c r="U225" i="3" l="1"/>
  <c r="T225" i="3" s="1"/>
  <c r="V225" i="3" l="1"/>
  <c r="W225" i="3" l="1"/>
  <c r="S226" i="3" l="1"/>
  <c r="U226" i="3" l="1"/>
  <c r="T226" i="3" s="1"/>
  <c r="V226" i="3" l="1"/>
  <c r="W226" i="3" l="1"/>
  <c r="S227" i="3" l="1"/>
  <c r="U227" i="3" l="1"/>
  <c r="T227" i="3" s="1"/>
  <c r="V227" i="3" l="1"/>
  <c r="W227" i="3" l="1"/>
  <c r="S228" i="3" l="1"/>
  <c r="U228" i="3" l="1"/>
  <c r="T228" i="3" s="1"/>
  <c r="V228" i="3" l="1"/>
  <c r="W228" i="3" l="1"/>
  <c r="S229" i="3" l="1"/>
  <c r="U229" i="3" l="1"/>
  <c r="T229" i="3" s="1"/>
  <c r="V229" i="3" l="1"/>
  <c r="W229" i="3" s="1"/>
  <c r="S230" i="3"/>
  <c r="U230" i="3" l="1"/>
  <c r="T230" i="3" s="1"/>
  <c r="V230" i="3" l="1"/>
  <c r="W230" i="3" s="1"/>
  <c r="S231" i="3" s="1"/>
  <c r="U231" i="3" l="1"/>
  <c r="T231" i="3" s="1"/>
  <c r="V231" i="3" l="1"/>
  <c r="W231" i="3" s="1"/>
  <c r="S232" i="3" s="1"/>
  <c r="U232" i="3" l="1"/>
  <c r="T232" i="3" s="1"/>
  <c r="V232" i="3" l="1"/>
  <c r="W232" i="3" s="1"/>
  <c r="S233" i="3" s="1"/>
  <c r="U233" i="3" l="1"/>
  <c r="T233" i="3" s="1"/>
  <c r="V233" i="3" l="1"/>
  <c r="W233" i="3" s="1"/>
  <c r="S234" i="3"/>
  <c r="U234" i="3" l="1"/>
  <c r="T234" i="3" s="1"/>
  <c r="V234" i="3" l="1"/>
  <c r="W234" i="3" s="1"/>
  <c r="S235" i="3" s="1"/>
  <c r="U235" i="3" l="1"/>
  <c r="T235" i="3" s="1"/>
  <c r="E37" i="3" s="1"/>
  <c r="V235" i="3" l="1"/>
  <c r="F37" i="3"/>
  <c r="G37" i="3" l="1"/>
  <c r="H37" i="3" s="1"/>
  <c r="D38" i="3" s="1"/>
  <c r="W235" i="3"/>
  <c r="S236" i="3" l="1"/>
  <c r="U236" i="3" l="1"/>
  <c r="T236" i="3" s="1"/>
  <c r="V236" i="3" l="1"/>
  <c r="W236" i="3" l="1"/>
  <c r="S237" i="3" l="1"/>
  <c r="U237" i="3" l="1"/>
  <c r="T237" i="3" s="1"/>
  <c r="V237" i="3" l="1"/>
  <c r="W237" i="3" l="1"/>
  <c r="S238" i="3" l="1"/>
  <c r="U238" i="3" l="1"/>
  <c r="T238" i="3" s="1"/>
  <c r="V238" i="3" l="1"/>
  <c r="W238" i="3" l="1"/>
  <c r="S239" i="3" l="1"/>
  <c r="U239" i="3" l="1"/>
  <c r="T239" i="3" s="1"/>
  <c r="V239" i="3" l="1"/>
  <c r="W239" i="3" l="1"/>
  <c r="S240" i="3" l="1"/>
  <c r="U240" i="3" l="1"/>
  <c r="T240" i="3" s="1"/>
  <c r="V240" i="3" l="1"/>
  <c r="W240" i="3" l="1"/>
  <c r="S241" i="3" l="1"/>
  <c r="U241" i="3" l="1"/>
  <c r="T241" i="3" s="1"/>
  <c r="V241" i="3" l="1"/>
  <c r="W241" i="3" s="1"/>
  <c r="S242" i="3" s="1"/>
  <c r="U242" i="3" l="1"/>
  <c r="T242" i="3" s="1"/>
  <c r="V242" i="3" l="1"/>
  <c r="W242" i="3" s="1"/>
  <c r="S243" i="3" s="1"/>
  <c r="U243" i="3" l="1"/>
  <c r="T243" i="3" s="1"/>
  <c r="V243" i="3" l="1"/>
  <c r="W243" i="3" s="1"/>
  <c r="S244" i="3" s="1"/>
  <c r="U244" i="3" l="1"/>
  <c r="T244" i="3" s="1"/>
  <c r="V244" i="3" l="1"/>
  <c r="W244" i="3" s="1"/>
  <c r="S245" i="3" s="1"/>
  <c r="U245" i="3" l="1"/>
  <c r="T245" i="3" s="1"/>
  <c r="V245" i="3" l="1"/>
  <c r="W245" i="3" s="1"/>
  <c r="S246" i="3" s="1"/>
  <c r="U246" i="3" l="1"/>
  <c r="T246" i="3" s="1"/>
  <c r="V246" i="3" l="1"/>
  <c r="W246" i="3" s="1"/>
  <c r="S247" i="3" s="1"/>
  <c r="U247" i="3" l="1"/>
  <c r="T247" i="3" s="1"/>
  <c r="E38" i="3" s="1"/>
  <c r="V247" i="3" l="1"/>
  <c r="F38" i="3"/>
  <c r="G38" i="3" l="1"/>
  <c r="H38" i="3" s="1"/>
  <c r="D39" i="3" s="1"/>
  <c r="W247" i="3"/>
  <c r="S248" i="3" l="1"/>
  <c r="U248" i="3" l="1"/>
  <c r="T248" i="3" s="1"/>
  <c r="V248" i="3" l="1"/>
  <c r="W248" i="3" l="1"/>
  <c r="S249" i="3" l="1"/>
  <c r="U249" i="3" l="1"/>
  <c r="T249" i="3" s="1"/>
  <c r="V249" i="3" l="1"/>
  <c r="W249" i="3" l="1"/>
  <c r="S250" i="3" l="1"/>
  <c r="U250" i="3" l="1"/>
  <c r="T250" i="3" s="1"/>
  <c r="V250" i="3" l="1"/>
  <c r="W250" i="3" l="1"/>
  <c r="S251" i="3" l="1"/>
  <c r="U251" i="3" l="1"/>
  <c r="T251" i="3" s="1"/>
  <c r="V251" i="3" l="1"/>
  <c r="W251" i="3" l="1"/>
  <c r="S252" i="3" l="1"/>
  <c r="U252" i="3" l="1"/>
  <c r="T252" i="3" s="1"/>
  <c r="V252" i="3" l="1"/>
  <c r="W252" i="3" l="1"/>
  <c r="S253" i="3" l="1"/>
  <c r="U253" i="3" l="1"/>
  <c r="T253" i="3" s="1"/>
  <c r="V253" i="3" l="1"/>
  <c r="W253" i="3" s="1"/>
  <c r="S254" i="3" s="1"/>
  <c r="U254" i="3" l="1"/>
  <c r="T254" i="3" s="1"/>
  <c r="V254" i="3" l="1"/>
  <c r="W254" i="3" s="1"/>
  <c r="S255" i="3" s="1"/>
  <c r="U255" i="3" l="1"/>
  <c r="T255" i="3" s="1"/>
  <c r="V255" i="3" l="1"/>
  <c r="W255" i="3" s="1"/>
  <c r="S256" i="3" s="1"/>
  <c r="U256" i="3" l="1"/>
  <c r="T256" i="3" s="1"/>
  <c r="V256" i="3" l="1"/>
  <c r="W256" i="3" s="1"/>
  <c r="S257" i="3" s="1"/>
  <c r="U257" i="3" l="1"/>
  <c r="T257" i="3" s="1"/>
  <c r="V257" i="3" l="1"/>
  <c r="W257" i="3" s="1"/>
  <c r="S258" i="3" s="1"/>
  <c r="U258" i="3" l="1"/>
  <c r="T258" i="3" s="1"/>
  <c r="V258" i="3" l="1"/>
  <c r="W258" i="3" s="1"/>
  <c r="S259" i="3" s="1"/>
  <c r="U259" i="3" l="1"/>
  <c r="T259" i="3" l="1"/>
  <c r="E39" i="3" s="1"/>
  <c r="F39" i="3"/>
  <c r="V259" i="3" l="1"/>
  <c r="G39" i="3" s="1"/>
  <c r="H39" i="3" s="1"/>
  <c r="D40" i="3" s="1"/>
  <c r="W259" i="3" l="1"/>
  <c r="S260" i="3" s="1"/>
  <c r="U260" i="3" l="1"/>
  <c r="T260" i="3" s="1"/>
  <c r="V260" i="3" l="1"/>
  <c r="W260" i="3" l="1"/>
  <c r="S261" i="3" l="1"/>
  <c r="U261" i="3" l="1"/>
  <c r="T261" i="3" s="1"/>
  <c r="V261" i="3" l="1"/>
  <c r="W261" i="3" l="1"/>
  <c r="S262" i="3" l="1"/>
  <c r="U262" i="3" l="1"/>
  <c r="T262" i="3" s="1"/>
  <c r="V262" i="3" l="1"/>
  <c r="W262" i="3" l="1"/>
  <c r="S263" i="3" l="1"/>
  <c r="U263" i="3" l="1"/>
  <c r="T263" i="3" s="1"/>
  <c r="V263" i="3" l="1"/>
  <c r="W263" i="3" l="1"/>
  <c r="S264" i="3" l="1"/>
  <c r="U264" i="3" l="1"/>
  <c r="T264" i="3" s="1"/>
  <c r="V264" i="3" l="1"/>
  <c r="W264" i="3" l="1"/>
  <c r="S265" i="3" l="1"/>
  <c r="U265" i="3" l="1"/>
  <c r="T265" i="3" s="1"/>
  <c r="V265" i="3" l="1"/>
  <c r="W265" i="3" s="1"/>
  <c r="S266" i="3" s="1"/>
  <c r="U266" i="3" l="1"/>
  <c r="T266" i="3" s="1"/>
  <c r="V266" i="3" l="1"/>
  <c r="W266" i="3" s="1"/>
  <c r="S267" i="3" s="1"/>
  <c r="U267" i="3" l="1"/>
  <c r="T267" i="3" s="1"/>
  <c r="V267" i="3" l="1"/>
  <c r="W267" i="3" s="1"/>
  <c r="S268" i="3" s="1"/>
  <c r="U268" i="3" l="1"/>
  <c r="T268" i="3" s="1"/>
  <c r="V268" i="3" l="1"/>
  <c r="W268" i="3" s="1"/>
  <c r="S269" i="3" s="1"/>
  <c r="U269" i="3" l="1"/>
  <c r="T269" i="3" s="1"/>
  <c r="V269" i="3" l="1"/>
  <c r="W269" i="3" s="1"/>
  <c r="S270" i="3" s="1"/>
  <c r="U270" i="3" l="1"/>
  <c r="T270" i="3" s="1"/>
  <c r="V270" i="3" l="1"/>
  <c r="W270" i="3" s="1"/>
  <c r="S271" i="3" s="1"/>
  <c r="U271" i="3" l="1"/>
  <c r="T271" i="3" s="1"/>
  <c r="E40" i="3" s="1"/>
  <c r="V271" i="3" l="1"/>
  <c r="F40" i="3"/>
  <c r="G40" i="3" l="1"/>
  <c r="H40" i="3" s="1"/>
  <c r="D41" i="3" s="1"/>
  <c r="W271" i="3"/>
  <c r="S272" i="3" l="1"/>
  <c r="U272" i="3" l="1"/>
  <c r="T272" i="3" s="1"/>
  <c r="V272" i="3" l="1"/>
  <c r="W272" i="3" l="1"/>
  <c r="S273" i="3" l="1"/>
  <c r="U273" i="3" l="1"/>
  <c r="T273" i="3" s="1"/>
  <c r="V273" i="3" l="1"/>
  <c r="W273" i="3" l="1"/>
  <c r="S274" i="3" l="1"/>
  <c r="U274" i="3" l="1"/>
  <c r="T274" i="3" s="1"/>
  <c r="V274" i="3" l="1"/>
  <c r="W274" i="3" l="1"/>
  <c r="S275" i="3" l="1"/>
  <c r="U275" i="3" l="1"/>
  <c r="T275" i="3" s="1"/>
  <c r="V275" i="3" l="1"/>
  <c r="W275" i="3" l="1"/>
  <c r="S276" i="3" l="1"/>
  <c r="U276" i="3" l="1"/>
  <c r="T276" i="3" s="1"/>
  <c r="V276" i="3" l="1"/>
  <c r="W276" i="3" l="1"/>
  <c r="S277" i="3" l="1"/>
  <c r="U277" i="3" l="1"/>
  <c r="T277" i="3" s="1"/>
  <c r="V277" i="3" l="1"/>
  <c r="W277" i="3" s="1"/>
  <c r="S278" i="3" s="1"/>
  <c r="U278" i="3" l="1"/>
  <c r="T278" i="3" s="1"/>
  <c r="V278" i="3" l="1"/>
  <c r="W278" i="3" s="1"/>
  <c r="S279" i="3"/>
  <c r="U279" i="3" l="1"/>
  <c r="T279" i="3" s="1"/>
  <c r="V279" i="3" l="1"/>
  <c r="W279" i="3" s="1"/>
  <c r="S280" i="3" s="1"/>
  <c r="U280" i="3" l="1"/>
  <c r="T280" i="3" s="1"/>
  <c r="V280" i="3" l="1"/>
  <c r="W280" i="3" s="1"/>
  <c r="S281" i="3"/>
  <c r="U281" i="3" l="1"/>
  <c r="T281" i="3" s="1"/>
  <c r="V281" i="3" l="1"/>
  <c r="W281" i="3" s="1"/>
  <c r="S282" i="3"/>
  <c r="U282" i="3" l="1"/>
  <c r="T282" i="3" s="1"/>
  <c r="V282" i="3" l="1"/>
  <c r="W282" i="3" s="1"/>
  <c r="S283" i="3"/>
  <c r="U283" i="3" l="1"/>
  <c r="T283" i="3" l="1"/>
  <c r="E41" i="3" s="1"/>
  <c r="F41" i="3"/>
  <c r="V283" i="3" l="1"/>
  <c r="G41" i="3" s="1"/>
  <c r="H41" i="3" s="1"/>
  <c r="D42" i="3" s="1"/>
  <c r="W283" i="3" l="1"/>
  <c r="S284" i="3"/>
  <c r="U284" i="3" l="1"/>
  <c r="T284" i="3" s="1"/>
  <c r="V284" i="3" l="1"/>
  <c r="W284" i="3" l="1"/>
  <c r="S285" i="3" l="1"/>
  <c r="U285" i="3" l="1"/>
  <c r="T285" i="3" s="1"/>
  <c r="V285" i="3" l="1"/>
  <c r="W285" i="3" l="1"/>
  <c r="S286" i="3" l="1"/>
  <c r="U286" i="3" l="1"/>
  <c r="T286" i="3" s="1"/>
  <c r="V286" i="3" l="1"/>
  <c r="W286" i="3" l="1"/>
  <c r="S287" i="3" l="1"/>
  <c r="U287" i="3" l="1"/>
  <c r="T287" i="3" s="1"/>
  <c r="V287" i="3" l="1"/>
  <c r="W287" i="3" l="1"/>
  <c r="S288" i="3" l="1"/>
  <c r="U288" i="3" l="1"/>
  <c r="T288" i="3" s="1"/>
  <c r="V288" i="3" l="1"/>
  <c r="W288" i="3" l="1"/>
  <c r="S289" i="3" l="1"/>
  <c r="U289" i="3" l="1"/>
  <c r="T289" i="3" s="1"/>
  <c r="V289" i="3" l="1"/>
  <c r="W289" i="3" s="1"/>
  <c r="S290" i="3" s="1"/>
  <c r="U290" i="3" l="1"/>
  <c r="T290" i="3" s="1"/>
  <c r="V290" i="3" l="1"/>
  <c r="W290" i="3" s="1"/>
  <c r="S291" i="3" s="1"/>
  <c r="U291" i="3" l="1"/>
  <c r="T291" i="3" s="1"/>
  <c r="V291" i="3" l="1"/>
  <c r="W291" i="3" s="1"/>
  <c r="S292" i="3" s="1"/>
  <c r="U292" i="3" l="1"/>
  <c r="T292" i="3" s="1"/>
  <c r="V292" i="3" l="1"/>
  <c r="W292" i="3" s="1"/>
  <c r="S293" i="3" s="1"/>
  <c r="U293" i="3" l="1"/>
  <c r="T293" i="3" s="1"/>
  <c r="V293" i="3" l="1"/>
  <c r="W293" i="3" s="1"/>
  <c r="S294" i="3" s="1"/>
  <c r="U294" i="3" l="1"/>
  <c r="T294" i="3" s="1"/>
  <c r="V294" i="3" l="1"/>
  <c r="W294" i="3" s="1"/>
  <c r="S295" i="3" s="1"/>
  <c r="U295" i="3" l="1"/>
  <c r="T295" i="3" s="1"/>
  <c r="E42" i="3" s="1"/>
  <c r="V295" i="3" l="1"/>
  <c r="F42" i="3"/>
  <c r="G42" i="3" l="1"/>
  <c r="H42" i="3" s="1"/>
  <c r="D43" i="3" s="1"/>
  <c r="W295" i="3"/>
  <c r="S296" i="3" l="1"/>
  <c r="U296" i="3" l="1"/>
  <c r="T296" i="3" s="1"/>
  <c r="V296" i="3" l="1"/>
  <c r="W296" i="3" l="1"/>
  <c r="S297" i="3" l="1"/>
  <c r="U297" i="3" l="1"/>
  <c r="T297" i="3" s="1"/>
  <c r="V297" i="3" l="1"/>
  <c r="W297" i="3" l="1"/>
  <c r="S298" i="3" l="1"/>
  <c r="U298" i="3" l="1"/>
  <c r="T298" i="3" s="1"/>
  <c r="V298" i="3" l="1"/>
  <c r="W298" i="3" l="1"/>
  <c r="S299" i="3" l="1"/>
  <c r="U299" i="3" l="1"/>
  <c r="T299" i="3" s="1"/>
  <c r="V299" i="3" l="1"/>
  <c r="W299" i="3" l="1"/>
  <c r="S300" i="3" l="1"/>
  <c r="U300" i="3" l="1"/>
  <c r="T300" i="3" s="1"/>
  <c r="V300" i="3" l="1"/>
  <c r="W300" i="3" l="1"/>
  <c r="S301" i="3" l="1"/>
  <c r="U301" i="3" l="1"/>
  <c r="T301" i="3" s="1"/>
  <c r="V301" i="3" l="1"/>
  <c r="W301" i="3" s="1"/>
  <c r="S302" i="3" s="1"/>
  <c r="U302" i="3" l="1"/>
  <c r="T302" i="3" s="1"/>
  <c r="V302" i="3" l="1"/>
  <c r="W302" i="3" s="1"/>
  <c r="S303" i="3" s="1"/>
  <c r="U303" i="3" l="1"/>
  <c r="T303" i="3" s="1"/>
  <c r="V303" i="3" l="1"/>
  <c r="W303" i="3" s="1"/>
  <c r="S304" i="3" s="1"/>
  <c r="U304" i="3" l="1"/>
  <c r="T304" i="3" s="1"/>
  <c r="V304" i="3" l="1"/>
  <c r="W304" i="3" s="1"/>
  <c r="S305" i="3" s="1"/>
  <c r="U305" i="3" l="1"/>
  <c r="T305" i="3" s="1"/>
  <c r="V305" i="3" l="1"/>
  <c r="W305" i="3" s="1"/>
  <c r="S306" i="3" s="1"/>
  <c r="U306" i="3" l="1"/>
  <c r="T306" i="3" s="1"/>
  <c r="V306" i="3" l="1"/>
  <c r="W306" i="3" s="1"/>
  <c r="S307" i="3" s="1"/>
  <c r="U307" i="3" l="1"/>
  <c r="T307" i="3" l="1"/>
  <c r="E43" i="3" s="1"/>
  <c r="F43" i="3"/>
  <c r="V307" i="3" l="1"/>
  <c r="G43" i="3"/>
  <c r="H43" i="3" s="1"/>
  <c r="D44" i="3" s="1"/>
  <c r="W307" i="3"/>
  <c r="S308" i="3" l="1"/>
  <c r="U308" i="3" l="1"/>
  <c r="T308" i="3" s="1"/>
  <c r="V308" i="3" l="1"/>
  <c r="W308" i="3" l="1"/>
  <c r="S309" i="3" l="1"/>
  <c r="U309" i="3" l="1"/>
  <c r="T309" i="3" s="1"/>
  <c r="V309" i="3" l="1"/>
  <c r="W309" i="3" l="1"/>
  <c r="S310" i="3" l="1"/>
  <c r="U310" i="3" l="1"/>
  <c r="T310" i="3" s="1"/>
  <c r="V310" i="3" l="1"/>
  <c r="W310" i="3" l="1"/>
  <c r="S311" i="3" l="1"/>
  <c r="U311" i="3" l="1"/>
  <c r="T311" i="3" s="1"/>
  <c r="V311" i="3" l="1"/>
  <c r="W311" i="3" l="1"/>
  <c r="S312" i="3" l="1"/>
  <c r="U312" i="3" l="1"/>
  <c r="T312" i="3" s="1"/>
  <c r="V312" i="3" l="1"/>
  <c r="W312" i="3" l="1"/>
  <c r="S313" i="3" l="1"/>
  <c r="U313" i="3" l="1"/>
  <c r="T313" i="3" s="1"/>
  <c r="V313" i="3" l="1"/>
  <c r="W313" i="3" s="1"/>
  <c r="S314" i="3" s="1"/>
  <c r="U314" i="3" l="1"/>
  <c r="T314" i="3" s="1"/>
  <c r="V314" i="3" l="1"/>
  <c r="W314" i="3" s="1"/>
  <c r="S315" i="3" s="1"/>
  <c r="U315" i="3" l="1"/>
  <c r="T315" i="3" s="1"/>
  <c r="V315" i="3" l="1"/>
  <c r="W315" i="3" s="1"/>
  <c r="S316" i="3" s="1"/>
  <c r="U316" i="3" l="1"/>
  <c r="T316" i="3" s="1"/>
  <c r="V316" i="3" l="1"/>
  <c r="W316" i="3" s="1"/>
  <c r="S317" i="3" s="1"/>
  <c r="U317" i="3" l="1"/>
  <c r="T317" i="3" s="1"/>
  <c r="V317" i="3" l="1"/>
  <c r="W317" i="3" s="1"/>
  <c r="S318" i="3" s="1"/>
  <c r="U318" i="3" l="1"/>
  <c r="T318" i="3" s="1"/>
  <c r="V318" i="3" l="1"/>
  <c r="W318" i="3" s="1"/>
  <c r="S319" i="3" s="1"/>
  <c r="U319" i="3" l="1"/>
  <c r="T319" i="3" s="1"/>
  <c r="E44" i="3" s="1"/>
  <c r="V319" i="3" l="1"/>
  <c r="F44" i="3"/>
  <c r="G44" i="3" l="1"/>
  <c r="H44" i="3" s="1"/>
  <c r="D45" i="3" s="1"/>
  <c r="W319" i="3"/>
  <c r="S320" i="3" l="1"/>
  <c r="U320" i="3" l="1"/>
  <c r="T320" i="3" s="1"/>
  <c r="V320" i="3" l="1"/>
  <c r="W320" i="3" l="1"/>
  <c r="S321" i="3" l="1"/>
  <c r="U321" i="3" l="1"/>
  <c r="T321" i="3" s="1"/>
  <c r="V321" i="3" l="1"/>
  <c r="W321" i="3" l="1"/>
  <c r="S322" i="3" l="1"/>
  <c r="U322" i="3" l="1"/>
  <c r="T322" i="3" s="1"/>
  <c r="V322" i="3" l="1"/>
  <c r="W322" i="3" l="1"/>
  <c r="S323" i="3" l="1"/>
  <c r="U323" i="3" l="1"/>
  <c r="T323" i="3" s="1"/>
  <c r="V323" i="3" l="1"/>
  <c r="W323" i="3" l="1"/>
  <c r="S324" i="3" l="1"/>
  <c r="U324" i="3" l="1"/>
  <c r="T324" i="3" s="1"/>
  <c r="V324" i="3" l="1"/>
  <c r="W324" i="3" l="1"/>
  <c r="S325" i="3" l="1"/>
  <c r="U325" i="3" l="1"/>
  <c r="T325" i="3" s="1"/>
  <c r="V325" i="3" l="1"/>
  <c r="W325" i="3" s="1"/>
  <c r="S326" i="3" s="1"/>
  <c r="U326" i="3" l="1"/>
  <c r="T326" i="3" s="1"/>
  <c r="V326" i="3" l="1"/>
  <c r="W326" i="3" s="1"/>
  <c r="S327" i="3"/>
  <c r="U327" i="3" l="1"/>
  <c r="T327" i="3" s="1"/>
  <c r="V327" i="3" l="1"/>
  <c r="W327" i="3" s="1"/>
  <c r="S328" i="3" s="1"/>
  <c r="U328" i="3" l="1"/>
  <c r="T328" i="3" s="1"/>
  <c r="V328" i="3" l="1"/>
  <c r="W328" i="3" s="1"/>
  <c r="S329" i="3" s="1"/>
  <c r="U329" i="3" l="1"/>
  <c r="T329" i="3" s="1"/>
  <c r="V329" i="3" l="1"/>
  <c r="W329" i="3" s="1"/>
  <c r="S330" i="3" s="1"/>
  <c r="U330" i="3" l="1"/>
  <c r="T330" i="3" s="1"/>
  <c r="V330" i="3" l="1"/>
  <c r="W330" i="3" s="1"/>
  <c r="S331" i="3" s="1"/>
  <c r="U331" i="3" l="1"/>
  <c r="T331" i="3" s="1"/>
  <c r="E45" i="3" s="1"/>
  <c r="V331" i="3" l="1"/>
  <c r="F45" i="3"/>
  <c r="G45" i="3" l="1"/>
  <c r="H45" i="3" s="1"/>
  <c r="D46" i="3" s="1"/>
  <c r="W331" i="3"/>
  <c r="S332" i="3" l="1"/>
  <c r="U332" i="3" l="1"/>
  <c r="T332" i="3" s="1"/>
  <c r="V332" i="3" l="1"/>
  <c r="W332" i="3" l="1"/>
  <c r="S333" i="3" l="1"/>
  <c r="U333" i="3" l="1"/>
  <c r="T333" i="3" s="1"/>
  <c r="V333" i="3" l="1"/>
  <c r="W333" i="3" l="1"/>
  <c r="S334" i="3" l="1"/>
  <c r="U334" i="3" l="1"/>
  <c r="T334" i="3" s="1"/>
  <c r="V334" i="3" l="1"/>
  <c r="W334" i="3" l="1"/>
  <c r="S335" i="3" l="1"/>
  <c r="U335" i="3" l="1"/>
  <c r="T335" i="3" s="1"/>
  <c r="V335" i="3" l="1"/>
  <c r="W335" i="3" l="1"/>
  <c r="S336" i="3" l="1"/>
  <c r="U336" i="3" l="1"/>
  <c r="T336" i="3" s="1"/>
  <c r="V336" i="3" l="1"/>
  <c r="W336" i="3" l="1"/>
  <c r="S337" i="3" l="1"/>
  <c r="U337" i="3" l="1"/>
  <c r="T337" i="3" s="1"/>
  <c r="V337" i="3" l="1"/>
  <c r="W337" i="3" s="1"/>
  <c r="S338" i="3" s="1"/>
  <c r="U338" i="3" l="1"/>
  <c r="T338" i="3" s="1"/>
  <c r="V338" i="3" l="1"/>
  <c r="W338" i="3" s="1"/>
  <c r="S339" i="3"/>
  <c r="U339" i="3" l="1"/>
  <c r="T339" i="3" s="1"/>
  <c r="V339" i="3" l="1"/>
  <c r="W339" i="3" s="1"/>
  <c r="S340" i="3" s="1"/>
  <c r="U340" i="3" l="1"/>
  <c r="T340" i="3" s="1"/>
  <c r="V340" i="3" l="1"/>
  <c r="W340" i="3" s="1"/>
  <c r="S341" i="3" s="1"/>
  <c r="U341" i="3" l="1"/>
  <c r="T341" i="3" s="1"/>
  <c r="V341" i="3" l="1"/>
  <c r="W341" i="3" s="1"/>
  <c r="S342" i="3" s="1"/>
  <c r="U342" i="3" l="1"/>
  <c r="T342" i="3" s="1"/>
  <c r="V342" i="3" l="1"/>
  <c r="W342" i="3" s="1"/>
  <c r="S343" i="3" s="1"/>
  <c r="U343" i="3" l="1"/>
  <c r="T343" i="3" s="1"/>
  <c r="E46" i="3" s="1"/>
  <c r="V343" i="3" l="1"/>
  <c r="F46" i="3"/>
  <c r="G46" i="3" l="1"/>
  <c r="H46" i="3" s="1"/>
  <c r="D47" i="3" s="1"/>
  <c r="W343" i="3"/>
  <c r="S344" i="3" l="1"/>
  <c r="U344" i="3" l="1"/>
  <c r="T344" i="3" s="1"/>
  <c r="V344" i="3" l="1"/>
  <c r="W344" i="3" l="1"/>
  <c r="S345" i="3" l="1"/>
  <c r="U345" i="3" l="1"/>
  <c r="T345" i="3" s="1"/>
  <c r="V345" i="3" l="1"/>
  <c r="W345" i="3" l="1"/>
  <c r="S346" i="3" l="1"/>
  <c r="U346" i="3" l="1"/>
  <c r="T346" i="3" s="1"/>
  <c r="V346" i="3" l="1"/>
  <c r="W346" i="3" l="1"/>
  <c r="S347" i="3" l="1"/>
  <c r="U347" i="3" l="1"/>
  <c r="T347" i="3" s="1"/>
  <c r="V347" i="3" l="1"/>
  <c r="W347" i="3" l="1"/>
  <c r="S348" i="3" l="1"/>
  <c r="U348" i="3" l="1"/>
  <c r="T348" i="3" s="1"/>
  <c r="V348" i="3" l="1"/>
  <c r="W348" i="3" l="1"/>
  <c r="S349" i="3" l="1"/>
  <c r="U349" i="3" l="1"/>
  <c r="T349" i="3" s="1"/>
  <c r="V349" i="3" l="1"/>
  <c r="W349" i="3" s="1"/>
  <c r="S350" i="3" s="1"/>
  <c r="U350" i="3" l="1"/>
  <c r="T350" i="3" s="1"/>
  <c r="V350" i="3" l="1"/>
  <c r="W350" i="3" s="1"/>
  <c r="S351" i="3" s="1"/>
  <c r="U351" i="3" l="1"/>
  <c r="T351" i="3" s="1"/>
  <c r="V351" i="3" l="1"/>
  <c r="W351" i="3" s="1"/>
  <c r="S352" i="3" s="1"/>
  <c r="U352" i="3" l="1"/>
  <c r="T352" i="3" s="1"/>
  <c r="V352" i="3" l="1"/>
  <c r="W352" i="3" s="1"/>
  <c r="S353" i="3" s="1"/>
  <c r="U353" i="3" l="1"/>
  <c r="T353" i="3" s="1"/>
  <c r="V353" i="3" l="1"/>
  <c r="W353" i="3" s="1"/>
  <c r="S354" i="3" s="1"/>
  <c r="U354" i="3" l="1"/>
  <c r="T354" i="3" s="1"/>
  <c r="V354" i="3" l="1"/>
  <c r="W354" i="3" s="1"/>
  <c r="S355" i="3" s="1"/>
  <c r="U355" i="3" l="1"/>
  <c r="T355" i="3" s="1"/>
  <c r="E47" i="3" s="1"/>
  <c r="V355" i="3" l="1"/>
  <c r="F47" i="3"/>
  <c r="G47" i="3" l="1"/>
  <c r="H47" i="3" s="1"/>
  <c r="D48" i="3" s="1"/>
  <c r="W355" i="3"/>
  <c r="S356" i="3" l="1"/>
  <c r="U356" i="3" l="1"/>
  <c r="T356" i="3" s="1"/>
  <c r="V356" i="3" l="1"/>
  <c r="W356" i="3" l="1"/>
  <c r="S357" i="3" l="1"/>
  <c r="U357" i="3" l="1"/>
  <c r="T357" i="3" s="1"/>
  <c r="V357" i="3" l="1"/>
  <c r="W357" i="3" l="1"/>
  <c r="S358" i="3" l="1"/>
  <c r="U358" i="3" l="1"/>
  <c r="T358" i="3" s="1"/>
  <c r="V358" i="3" l="1"/>
  <c r="W358" i="3" l="1"/>
  <c r="S359" i="3" l="1"/>
  <c r="U359" i="3" l="1"/>
  <c r="T359" i="3" s="1"/>
  <c r="V359" i="3" l="1"/>
  <c r="W359" i="3" l="1"/>
  <c r="S360" i="3" l="1"/>
  <c r="U360" i="3" l="1"/>
  <c r="T360" i="3" s="1"/>
  <c r="V360" i="3" l="1"/>
  <c r="W360" i="3" l="1"/>
  <c r="S361" i="3" l="1"/>
  <c r="U361" i="3" l="1"/>
  <c r="T361" i="3" s="1"/>
  <c r="V361" i="3" l="1"/>
  <c r="W361" i="3" s="1"/>
  <c r="S362" i="3" s="1"/>
  <c r="U362" i="3" l="1"/>
  <c r="T362" i="3" s="1"/>
  <c r="V362" i="3" l="1"/>
  <c r="W362" i="3" s="1"/>
  <c r="S363" i="3" s="1"/>
  <c r="U363" i="3" l="1"/>
  <c r="T363" i="3" s="1"/>
  <c r="V363" i="3" l="1"/>
  <c r="W363" i="3" s="1"/>
  <c r="S364" i="3" s="1"/>
  <c r="U364" i="3" l="1"/>
  <c r="T364" i="3" s="1"/>
  <c r="V364" i="3" l="1"/>
  <c r="W364" i="3" s="1"/>
  <c r="S365" i="3" s="1"/>
  <c r="U365" i="3" l="1"/>
  <c r="T365" i="3" s="1"/>
  <c r="V365" i="3" l="1"/>
  <c r="W365" i="3" s="1"/>
  <c r="S366" i="3" s="1"/>
  <c r="U366" i="3" l="1"/>
  <c r="T366" i="3" s="1"/>
  <c r="V366" i="3" l="1"/>
  <c r="W366" i="3" s="1"/>
  <c r="S367" i="3" s="1"/>
  <c r="U367" i="3" l="1"/>
  <c r="T367" i="3" s="1"/>
  <c r="E48" i="3" s="1"/>
  <c r="V367" i="3" l="1"/>
  <c r="F48" i="3"/>
  <c r="G48" i="3" l="1"/>
  <c r="H48" i="3" s="1"/>
  <c r="D49" i="3" s="1"/>
  <c r="W367" i="3"/>
  <c r="S368" i="3" l="1"/>
  <c r="U368" i="3" l="1"/>
  <c r="T368" i="3" s="1"/>
  <c r="V368" i="3" l="1"/>
  <c r="W368" i="3" l="1"/>
  <c r="S369" i="3" l="1"/>
  <c r="U369" i="3" l="1"/>
  <c r="T369" i="3" s="1"/>
  <c r="V369" i="3" l="1"/>
  <c r="W369" i="3" l="1"/>
  <c r="S370" i="3" l="1"/>
  <c r="U370" i="3" l="1"/>
  <c r="T370" i="3" s="1"/>
  <c r="V370" i="3" l="1"/>
  <c r="W370" i="3" l="1"/>
  <c r="S371" i="3" l="1"/>
  <c r="U371" i="3" l="1"/>
  <c r="T371" i="3" s="1"/>
  <c r="V371" i="3" l="1"/>
  <c r="W371" i="3" l="1"/>
  <c r="S372" i="3" l="1"/>
  <c r="U372" i="3" l="1"/>
  <c r="T372" i="3" s="1"/>
  <c r="V372" i="3" l="1"/>
  <c r="W372" i="3" l="1"/>
  <c r="S373" i="3" l="1"/>
  <c r="U373" i="3" l="1"/>
  <c r="T373" i="3" s="1"/>
  <c r="V373" i="3" l="1"/>
  <c r="W373" i="3" s="1"/>
  <c r="S374" i="3" s="1"/>
  <c r="U374" i="3" l="1"/>
  <c r="T374" i="3" s="1"/>
  <c r="V374" i="3" l="1"/>
  <c r="W374" i="3" s="1"/>
  <c r="S375" i="3" s="1"/>
  <c r="U375" i="3" l="1"/>
  <c r="T375" i="3" s="1"/>
  <c r="V375" i="3" l="1"/>
  <c r="W375" i="3" s="1"/>
  <c r="S376" i="3" s="1"/>
  <c r="U376" i="3" l="1"/>
  <c r="T376" i="3" s="1"/>
  <c r="V376" i="3" l="1"/>
  <c r="W376" i="3" s="1"/>
  <c r="S377" i="3" s="1"/>
  <c r="U377" i="3" l="1"/>
  <c r="T377" i="3" s="1"/>
  <c r="V377" i="3" l="1"/>
  <c r="W377" i="3" s="1"/>
  <c r="S378" i="3" s="1"/>
  <c r="U378" i="3" l="1"/>
  <c r="T378" i="3" s="1"/>
  <c r="V378" i="3" l="1"/>
  <c r="W378" i="3" s="1"/>
  <c r="S379" i="3" s="1"/>
  <c r="U379" i="3" l="1"/>
  <c r="T379" i="3" s="1"/>
  <c r="E49" i="3" s="1"/>
  <c r="V379" i="3" l="1"/>
  <c r="F49" i="3"/>
  <c r="G49" i="3" l="1"/>
  <c r="H49" i="3" s="1"/>
  <c r="W379" i="3"/>
  <c r="T380" i="3" s="1"/>
  <c r="E13" i="3" l="1"/>
  <c r="G13" i="3" s="1"/>
  <c r="U380" i="3"/>
  <c r="V380" i="3"/>
  <c r="W17" i="3" a="1"/>
  <c r="W17" i="3" s="1"/>
  <c r="E15" i="3" s="1"/>
  <c r="G9" i="3" l="1"/>
  <c r="E14" i="3"/>
  <c r="M25" i="2"/>
  <c r="N25" i="2" s="1"/>
  <c r="J26" i="2" s="1"/>
  <c r="L26" i="2" s="1"/>
  <c r="M26" i="2" s="1"/>
  <c r="N26" i="2" s="1"/>
  <c r="J27" i="2" l="1"/>
  <c r="L27" i="2" l="1"/>
  <c r="M27" i="2" l="1"/>
  <c r="N27" i="2" s="1"/>
  <c r="J28" i="2" l="1"/>
  <c r="L28" i="2" l="1"/>
  <c r="M28" i="2" l="1"/>
  <c r="N28" i="2" s="1"/>
  <c r="J29" i="2" l="1"/>
  <c r="L29" i="2" l="1"/>
  <c r="M29" i="2" l="1"/>
  <c r="N29" i="2" s="1"/>
  <c r="E18" i="2"/>
  <c r="F18" i="2" s="1"/>
  <c r="G18" i="2" s="1"/>
  <c r="C19" i="2" l="1"/>
  <c r="J30" i="2"/>
  <c r="L30" i="2" l="1"/>
  <c r="M30" i="2" l="1"/>
  <c r="N30" i="2" s="1"/>
  <c r="J31" i="2" l="1"/>
  <c r="L31" i="2" l="1"/>
  <c r="M31" i="2" l="1"/>
  <c r="N31" i="2" s="1"/>
  <c r="J32" i="2" s="1"/>
  <c r="L32" i="2" l="1"/>
  <c r="M32" i="2" l="1"/>
  <c r="N32" i="2" s="1"/>
  <c r="J33" i="2" s="1"/>
  <c r="L33" i="2" l="1"/>
  <c r="M33" i="2" l="1"/>
  <c r="N33" i="2" s="1"/>
  <c r="J34" i="2" s="1"/>
  <c r="L34" i="2" l="1"/>
  <c r="M34" i="2" l="1"/>
  <c r="N34" i="2" s="1"/>
  <c r="J35" i="2" s="1"/>
  <c r="L35" i="2" l="1"/>
  <c r="M35" i="2" s="1"/>
  <c r="N35" i="2"/>
  <c r="J36" i="2" s="1"/>
  <c r="L36" i="2" l="1"/>
  <c r="M36" i="2" s="1"/>
  <c r="N36" i="2" s="1"/>
  <c r="J37" i="2" s="1"/>
  <c r="L37" i="2" l="1"/>
  <c r="M37" i="2" s="1"/>
  <c r="N37" i="2" s="1"/>
  <c r="J38" i="2" s="1"/>
  <c r="L38" i="2" l="1"/>
  <c r="M38" i="2" s="1"/>
  <c r="N38" i="2" s="1"/>
  <c r="J39" i="2" s="1"/>
  <c r="L39" i="2" l="1"/>
  <c r="M39" i="2" s="1"/>
  <c r="N39" i="2" s="1"/>
  <c r="J40" i="2" s="1"/>
  <c r="L40" i="2" l="1"/>
  <c r="M40" i="2" s="1"/>
  <c r="N40" i="2" s="1"/>
  <c r="J41" i="2" s="1"/>
  <c r="L41" i="2" l="1"/>
  <c r="M41" i="2" l="1"/>
  <c r="N41" i="2" s="1"/>
  <c r="J42" i="2" s="1"/>
  <c r="E19" i="2"/>
  <c r="F19" i="2" s="1"/>
  <c r="G19" i="2" s="1"/>
  <c r="C20" i="2" l="1"/>
  <c r="L42" i="2"/>
  <c r="M42" i="2" l="1"/>
  <c r="N42" i="2" s="1"/>
  <c r="J43" i="2" s="1"/>
  <c r="L43" i="2" l="1"/>
  <c r="M43" i="2" l="1"/>
  <c r="N43" i="2" s="1"/>
  <c r="J44" i="2" s="1"/>
  <c r="L44" i="2" l="1"/>
  <c r="M44" i="2" l="1"/>
  <c r="N44" i="2" s="1"/>
  <c r="J45" i="2" s="1"/>
  <c r="L45" i="2" l="1"/>
  <c r="M45" i="2" l="1"/>
  <c r="N45" i="2" s="1"/>
  <c r="J46" i="2" s="1"/>
  <c r="L46" i="2" l="1"/>
  <c r="M46" i="2" l="1"/>
  <c r="N46" i="2" s="1"/>
  <c r="J47" i="2" s="1"/>
  <c r="L47" i="2" l="1"/>
  <c r="M47" i="2" s="1"/>
  <c r="N47" i="2" s="1"/>
  <c r="J48" i="2" s="1"/>
  <c r="L48" i="2" l="1"/>
  <c r="M48" i="2" s="1"/>
  <c r="N48" i="2" s="1"/>
  <c r="J49" i="2" s="1"/>
  <c r="L49" i="2" l="1"/>
  <c r="M49" i="2" s="1"/>
  <c r="N49" i="2" s="1"/>
  <c r="J50" i="2" s="1"/>
  <c r="L50" i="2" l="1"/>
  <c r="M50" i="2" s="1"/>
  <c r="N50" i="2" s="1"/>
  <c r="J51" i="2" s="1"/>
  <c r="L51" i="2" l="1"/>
  <c r="M51" i="2" s="1"/>
  <c r="N51" i="2" s="1"/>
  <c r="J52" i="2" s="1"/>
  <c r="L52" i="2" l="1"/>
  <c r="M52" i="2" s="1"/>
  <c r="N52" i="2" s="1"/>
  <c r="J53" i="2" s="1"/>
  <c r="L53" i="2" l="1"/>
  <c r="M53" i="2" l="1"/>
  <c r="N53" i="2" s="1"/>
  <c r="J54" i="2" s="1"/>
  <c r="E20" i="2"/>
  <c r="F20" i="2" s="1"/>
  <c r="G20" i="2" s="1"/>
  <c r="C21" i="2" l="1"/>
  <c r="L54" i="2"/>
  <c r="M54" i="2" l="1"/>
  <c r="N54" i="2" s="1"/>
  <c r="J55" i="2" s="1"/>
  <c r="L55" i="2" l="1"/>
  <c r="M55" i="2" l="1"/>
  <c r="N55" i="2" s="1"/>
  <c r="J56" i="2" s="1"/>
  <c r="L56" i="2" l="1"/>
  <c r="M56" i="2" l="1"/>
  <c r="N56" i="2" s="1"/>
  <c r="J57" i="2" s="1"/>
  <c r="L57" i="2" l="1"/>
  <c r="M57" i="2" l="1"/>
  <c r="N57" i="2" s="1"/>
  <c r="J58" i="2" s="1"/>
  <c r="L58" i="2" l="1"/>
  <c r="M58" i="2" l="1"/>
  <c r="N58" i="2" s="1"/>
  <c r="J59" i="2" s="1"/>
  <c r="L59" i="2" l="1"/>
  <c r="M59" i="2" s="1"/>
  <c r="N59" i="2"/>
  <c r="J60" i="2" s="1"/>
  <c r="L60" i="2" l="1"/>
  <c r="M60" i="2" s="1"/>
  <c r="N60" i="2" s="1"/>
  <c r="J61" i="2" s="1"/>
  <c r="L61" i="2" l="1"/>
  <c r="M61" i="2" s="1"/>
  <c r="N61" i="2" s="1"/>
  <c r="J62" i="2" s="1"/>
  <c r="L62" i="2" l="1"/>
  <c r="M62" i="2" s="1"/>
  <c r="N62" i="2" s="1"/>
  <c r="J63" i="2" s="1"/>
  <c r="L63" i="2" l="1"/>
  <c r="M63" i="2" s="1"/>
  <c r="N63" i="2" s="1"/>
  <c r="J64" i="2" s="1"/>
  <c r="L64" i="2" l="1"/>
  <c r="M64" i="2" s="1"/>
  <c r="N64" i="2" s="1"/>
  <c r="J65" i="2" s="1"/>
  <c r="L65" i="2" l="1"/>
  <c r="M65" i="2" l="1"/>
  <c r="N65" i="2" s="1"/>
  <c r="J66" i="2" s="1"/>
  <c r="E21" i="2"/>
  <c r="F21" i="2" s="1"/>
  <c r="G21" i="2" s="1"/>
  <c r="C22" i="2" l="1"/>
  <c r="L66" i="2"/>
  <c r="M66" i="2" l="1"/>
  <c r="N66" i="2" s="1"/>
  <c r="J67" i="2" s="1"/>
  <c r="L67" i="2" l="1"/>
  <c r="M67" i="2" l="1"/>
  <c r="N67" i="2" s="1"/>
  <c r="J68" i="2" s="1"/>
  <c r="L68" i="2" l="1"/>
  <c r="M68" i="2" l="1"/>
  <c r="N68" i="2" s="1"/>
  <c r="J69" i="2" s="1"/>
  <c r="L69" i="2" l="1"/>
  <c r="M69" i="2" l="1"/>
  <c r="N69" i="2" s="1"/>
  <c r="J70" i="2" s="1"/>
  <c r="L70" i="2" l="1"/>
  <c r="M70" i="2" l="1"/>
  <c r="N70" i="2" s="1"/>
  <c r="J71" i="2" s="1"/>
  <c r="L71" i="2" l="1"/>
  <c r="M71" i="2" s="1"/>
  <c r="N71" i="2"/>
  <c r="J72" i="2" s="1"/>
  <c r="L72" i="2" l="1"/>
  <c r="M72" i="2" s="1"/>
  <c r="N72" i="2"/>
  <c r="J73" i="2" s="1"/>
  <c r="L73" i="2" l="1"/>
  <c r="M73" i="2" s="1"/>
  <c r="N73" i="2"/>
  <c r="J74" i="2" s="1"/>
  <c r="L74" i="2" l="1"/>
  <c r="M74" i="2" s="1"/>
  <c r="N74" i="2"/>
  <c r="J75" i="2" s="1"/>
  <c r="L75" i="2" l="1"/>
  <c r="M75" i="2" s="1"/>
  <c r="N75" i="2"/>
  <c r="J76" i="2" s="1"/>
  <c r="L76" i="2" l="1"/>
  <c r="M76" i="2" s="1"/>
  <c r="N76" i="2"/>
  <c r="J77" i="2" s="1"/>
  <c r="L77" i="2" l="1"/>
  <c r="M77" i="2" l="1"/>
  <c r="N77" i="2" s="1"/>
  <c r="J78" i="2" s="1"/>
  <c r="E22" i="2"/>
  <c r="F22" i="2" s="1"/>
  <c r="G22" i="2" s="1"/>
  <c r="C23" i="2" l="1"/>
  <c r="L78" i="2"/>
  <c r="M78" i="2" l="1"/>
  <c r="N78" i="2" s="1"/>
  <c r="J79" i="2" s="1"/>
  <c r="L79" i="2" l="1"/>
  <c r="M79" i="2" l="1"/>
  <c r="N79" i="2" s="1"/>
  <c r="J80" i="2" s="1"/>
  <c r="L80" i="2" l="1"/>
  <c r="M80" i="2" l="1"/>
  <c r="N80" i="2" s="1"/>
  <c r="J81" i="2" s="1"/>
  <c r="L81" i="2" l="1"/>
  <c r="M81" i="2" l="1"/>
  <c r="N81" i="2" s="1"/>
  <c r="J82" i="2" s="1"/>
  <c r="L82" i="2" l="1"/>
  <c r="M82" i="2" l="1"/>
  <c r="N82" i="2" s="1"/>
  <c r="J83" i="2" s="1"/>
  <c r="L83" i="2" l="1"/>
  <c r="M83" i="2" s="1"/>
  <c r="N83" i="2"/>
  <c r="J84" i="2" s="1"/>
  <c r="L84" i="2" l="1"/>
  <c r="M84" i="2" s="1"/>
  <c r="N84" i="2"/>
  <c r="J85" i="2" s="1"/>
  <c r="L85" i="2" l="1"/>
  <c r="M85" i="2" s="1"/>
  <c r="N85" i="2"/>
  <c r="J86" i="2" s="1"/>
  <c r="L86" i="2" l="1"/>
  <c r="M86" i="2" s="1"/>
  <c r="N86" i="2"/>
  <c r="J87" i="2" s="1"/>
  <c r="L87" i="2" l="1"/>
  <c r="M87" i="2" s="1"/>
  <c r="N87" i="2"/>
  <c r="J88" i="2" s="1"/>
  <c r="L88" i="2" l="1"/>
  <c r="M88" i="2" s="1"/>
  <c r="N88" i="2"/>
  <c r="J89" i="2" s="1"/>
  <c r="L89" i="2" l="1"/>
  <c r="M89" i="2" l="1"/>
  <c r="N89" i="2" s="1"/>
  <c r="J90" i="2" s="1"/>
  <c r="E23" i="2"/>
  <c r="F23" i="2" s="1"/>
  <c r="G23" i="2" s="1"/>
  <c r="C24" i="2" s="1"/>
  <c r="L90" i="2" l="1"/>
  <c r="M90" i="2" l="1"/>
  <c r="N90" i="2" s="1"/>
  <c r="J91" i="2" s="1"/>
  <c r="L91" i="2" l="1"/>
  <c r="M91" i="2" l="1"/>
  <c r="N91" i="2" s="1"/>
  <c r="J92" i="2" s="1"/>
  <c r="L92" i="2" l="1"/>
  <c r="M92" i="2" l="1"/>
  <c r="N92" i="2" s="1"/>
  <c r="J93" i="2" s="1"/>
  <c r="L93" i="2" l="1"/>
  <c r="M93" i="2" l="1"/>
  <c r="N93" i="2" s="1"/>
  <c r="J94" i="2" s="1"/>
  <c r="L94" i="2" l="1"/>
  <c r="M94" i="2" l="1"/>
  <c r="N94" i="2" s="1"/>
  <c r="J95" i="2" s="1"/>
  <c r="L95" i="2" l="1"/>
  <c r="M95" i="2" s="1"/>
  <c r="N95" i="2" s="1"/>
  <c r="J96" i="2" s="1"/>
  <c r="L96" i="2" l="1"/>
  <c r="M96" i="2" s="1"/>
  <c r="N96" i="2"/>
  <c r="J97" i="2" s="1"/>
  <c r="L97" i="2" l="1"/>
  <c r="M97" i="2" s="1"/>
  <c r="N97" i="2" s="1"/>
  <c r="J98" i="2" s="1"/>
  <c r="L98" i="2" l="1"/>
  <c r="M98" i="2" s="1"/>
  <c r="N98" i="2" s="1"/>
  <c r="J99" i="2" s="1"/>
  <c r="L99" i="2" l="1"/>
  <c r="M99" i="2" s="1"/>
  <c r="N99" i="2"/>
  <c r="J100" i="2" s="1"/>
  <c r="L100" i="2" l="1"/>
  <c r="M100" i="2" s="1"/>
  <c r="N100" i="2" s="1"/>
  <c r="J101" i="2" s="1"/>
  <c r="L101" i="2" l="1"/>
  <c r="M101" i="2" l="1"/>
  <c r="N101" i="2" s="1"/>
  <c r="J102" i="2" s="1"/>
  <c r="E24" i="2"/>
  <c r="F24" i="2" s="1"/>
  <c r="G24" i="2" s="1"/>
  <c r="C25" i="2" s="1"/>
  <c r="L102" i="2" l="1"/>
  <c r="M102" i="2" l="1"/>
  <c r="N102" i="2" s="1"/>
  <c r="J103" i="2" s="1"/>
  <c r="L103" i="2" l="1"/>
  <c r="M103" i="2" l="1"/>
  <c r="N103" i="2" s="1"/>
  <c r="J104" i="2" s="1"/>
  <c r="L104" i="2" l="1"/>
  <c r="M104" i="2" l="1"/>
  <c r="N104" i="2" s="1"/>
  <c r="J105" i="2" s="1"/>
  <c r="L105" i="2" l="1"/>
  <c r="M105" i="2" l="1"/>
  <c r="N105" i="2" s="1"/>
  <c r="J106" i="2" s="1"/>
  <c r="L106" i="2" l="1"/>
  <c r="M106" i="2" l="1"/>
  <c r="N106" i="2" s="1"/>
  <c r="J107" i="2" s="1"/>
  <c r="L107" i="2" l="1"/>
  <c r="M107" i="2" s="1"/>
  <c r="N107" i="2" s="1"/>
  <c r="J108" i="2" s="1"/>
  <c r="L108" i="2" l="1"/>
  <c r="M108" i="2" s="1"/>
  <c r="N108" i="2" s="1"/>
  <c r="J109" i="2" s="1"/>
  <c r="L109" i="2" l="1"/>
  <c r="M109" i="2" s="1"/>
  <c r="N109" i="2" s="1"/>
  <c r="J110" i="2" s="1"/>
  <c r="L110" i="2" l="1"/>
  <c r="M110" i="2" s="1"/>
  <c r="N110" i="2" s="1"/>
  <c r="J111" i="2" s="1"/>
  <c r="L111" i="2" l="1"/>
  <c r="M111" i="2" s="1"/>
  <c r="N111" i="2" s="1"/>
  <c r="J112" i="2" s="1"/>
  <c r="L112" i="2" l="1"/>
  <c r="M112" i="2" s="1"/>
  <c r="N112" i="2" s="1"/>
  <c r="J113" i="2" s="1"/>
  <c r="L113" i="2" l="1"/>
  <c r="M113" i="2" l="1"/>
  <c r="N113" i="2" s="1"/>
  <c r="J114" i="2" s="1"/>
  <c r="E25" i="2"/>
  <c r="F25" i="2" s="1"/>
  <c r="G25" i="2" s="1"/>
  <c r="C26" i="2" s="1"/>
  <c r="L114" i="2" l="1"/>
  <c r="M114" i="2" l="1"/>
  <c r="N114" i="2" s="1"/>
  <c r="J115" i="2" s="1"/>
  <c r="L115" i="2" l="1"/>
  <c r="M115" i="2" l="1"/>
  <c r="N115" i="2" s="1"/>
  <c r="J116" i="2" s="1"/>
  <c r="L116" i="2" l="1"/>
  <c r="M116" i="2" l="1"/>
  <c r="N116" i="2" s="1"/>
  <c r="J117" i="2" s="1"/>
  <c r="L117" i="2" l="1"/>
  <c r="M117" i="2" l="1"/>
  <c r="N117" i="2" s="1"/>
  <c r="J118" i="2" s="1"/>
  <c r="L118" i="2" l="1"/>
  <c r="M118" i="2" l="1"/>
  <c r="N118" i="2" s="1"/>
  <c r="J119" i="2" s="1"/>
  <c r="L119" i="2" l="1"/>
  <c r="M119" i="2" s="1"/>
  <c r="N119" i="2" s="1"/>
  <c r="J120" i="2" s="1"/>
  <c r="L120" i="2" l="1"/>
  <c r="M120" i="2" s="1"/>
  <c r="N120" i="2" s="1"/>
  <c r="J121" i="2" s="1"/>
  <c r="L121" i="2" l="1"/>
  <c r="M121" i="2" s="1"/>
  <c r="N121" i="2"/>
  <c r="J122" i="2" s="1"/>
  <c r="L122" i="2" l="1"/>
  <c r="M122" i="2" s="1"/>
  <c r="N122" i="2" s="1"/>
  <c r="J123" i="2" s="1"/>
  <c r="L123" i="2" l="1"/>
  <c r="M123" i="2" s="1"/>
  <c r="N123" i="2" s="1"/>
  <c r="J124" i="2" s="1"/>
  <c r="L124" i="2" l="1"/>
  <c r="M124" i="2" s="1"/>
  <c r="N124" i="2"/>
  <c r="J125" i="2" s="1"/>
  <c r="L125" i="2" l="1"/>
  <c r="M125" i="2" l="1"/>
  <c r="N125" i="2" s="1"/>
  <c r="J126" i="2" s="1"/>
  <c r="E26" i="2"/>
  <c r="F26" i="2" s="1"/>
  <c r="G26" i="2" s="1"/>
  <c r="C27" i="2" s="1"/>
  <c r="L126" i="2" l="1"/>
  <c r="M126" i="2" l="1"/>
  <c r="N126" i="2" s="1"/>
  <c r="J127" i="2" s="1"/>
  <c r="L127" i="2" l="1"/>
  <c r="M127" i="2" l="1"/>
  <c r="N127" i="2" s="1"/>
  <c r="J128" i="2" s="1"/>
  <c r="L128" i="2" l="1"/>
  <c r="M128" i="2" l="1"/>
  <c r="N128" i="2" s="1"/>
  <c r="J129" i="2" s="1"/>
  <c r="L129" i="2" l="1"/>
  <c r="M129" i="2" l="1"/>
  <c r="N129" i="2" s="1"/>
  <c r="J130" i="2" s="1"/>
  <c r="L130" i="2" l="1"/>
  <c r="M130" i="2" l="1"/>
  <c r="N130" i="2" s="1"/>
  <c r="J131" i="2" s="1"/>
  <c r="L131" i="2" l="1"/>
  <c r="M131" i="2" s="1"/>
  <c r="N131" i="2"/>
  <c r="J132" i="2" s="1"/>
  <c r="L132" i="2" l="1"/>
  <c r="M132" i="2" s="1"/>
  <c r="N132" i="2" s="1"/>
  <c r="J133" i="2" s="1"/>
  <c r="L133" i="2" l="1"/>
  <c r="M133" i="2" s="1"/>
  <c r="N133" i="2" s="1"/>
  <c r="J134" i="2" s="1"/>
  <c r="L134" i="2" l="1"/>
  <c r="M134" i="2" s="1"/>
  <c r="N134" i="2"/>
  <c r="J135" i="2" s="1"/>
  <c r="L135" i="2" l="1"/>
  <c r="M135" i="2" s="1"/>
  <c r="N135" i="2" s="1"/>
  <c r="J136" i="2" s="1"/>
  <c r="L136" i="2" l="1"/>
  <c r="M136" i="2" s="1"/>
  <c r="N136" i="2"/>
  <c r="J137" i="2" s="1"/>
  <c r="L137" i="2" l="1"/>
  <c r="M137" i="2" l="1"/>
  <c r="N137" i="2" s="1"/>
  <c r="J138" i="2" s="1"/>
  <c r="E27" i="2"/>
  <c r="F27" i="2" s="1"/>
  <c r="G27" i="2" s="1"/>
  <c r="C28" i="2" s="1"/>
  <c r="L138" i="2" l="1"/>
  <c r="M138" i="2" l="1"/>
  <c r="N138" i="2" s="1"/>
  <c r="J139" i="2" s="1"/>
  <c r="L139" i="2" l="1"/>
  <c r="M139" i="2" l="1"/>
  <c r="N139" i="2" s="1"/>
  <c r="J140" i="2" s="1"/>
  <c r="L140" i="2" l="1"/>
  <c r="M140" i="2" l="1"/>
  <c r="N140" i="2" s="1"/>
  <c r="J141" i="2" s="1"/>
  <c r="L141" i="2" l="1"/>
  <c r="M141" i="2" l="1"/>
  <c r="N141" i="2" s="1"/>
  <c r="J142" i="2" s="1"/>
  <c r="L142" i="2" l="1"/>
  <c r="M142" i="2" l="1"/>
  <c r="N142" i="2" s="1"/>
  <c r="J143" i="2" s="1"/>
  <c r="L143" i="2" l="1"/>
  <c r="M143" i="2" s="1"/>
  <c r="N143" i="2" s="1"/>
  <c r="J144" i="2" s="1"/>
  <c r="L144" i="2" l="1"/>
  <c r="M144" i="2" s="1"/>
  <c r="N144" i="2" s="1"/>
  <c r="J145" i="2" s="1"/>
  <c r="L145" i="2" l="1"/>
  <c r="M145" i="2" s="1"/>
  <c r="N145" i="2"/>
  <c r="J146" i="2" s="1"/>
  <c r="L146" i="2" l="1"/>
  <c r="M146" i="2" s="1"/>
  <c r="N146" i="2" s="1"/>
  <c r="J147" i="2" s="1"/>
  <c r="L147" i="2" l="1"/>
  <c r="M147" i="2" s="1"/>
  <c r="N147" i="2" s="1"/>
  <c r="J148" i="2" s="1"/>
  <c r="L148" i="2" l="1"/>
  <c r="M148" i="2" s="1"/>
  <c r="N148" i="2" s="1"/>
  <c r="J149" i="2" s="1"/>
  <c r="L149" i="2" l="1"/>
  <c r="M149" i="2" l="1"/>
  <c r="N149" i="2" s="1"/>
  <c r="J150" i="2" s="1"/>
  <c r="E28" i="2"/>
  <c r="F28" i="2" s="1"/>
  <c r="G28" i="2" s="1"/>
  <c r="C29" i="2" s="1"/>
  <c r="L150" i="2" l="1"/>
  <c r="M150" i="2" l="1"/>
  <c r="N150" i="2" s="1"/>
  <c r="J151" i="2" s="1"/>
  <c r="L151" i="2" l="1"/>
  <c r="M151" i="2" l="1"/>
  <c r="N151" i="2" s="1"/>
  <c r="J152" i="2" s="1"/>
  <c r="L152" i="2" l="1"/>
  <c r="M152" i="2" l="1"/>
  <c r="N152" i="2" s="1"/>
  <c r="J153" i="2" s="1"/>
  <c r="L153" i="2" l="1"/>
  <c r="M153" i="2" l="1"/>
  <c r="N153" i="2" s="1"/>
  <c r="J154" i="2" s="1"/>
  <c r="L154" i="2" l="1"/>
  <c r="M154" i="2" l="1"/>
  <c r="N154" i="2" s="1"/>
  <c r="J155" i="2" s="1"/>
  <c r="L155" i="2" l="1"/>
  <c r="M155" i="2" s="1"/>
  <c r="N155" i="2" s="1"/>
  <c r="J156" i="2" s="1"/>
  <c r="L156" i="2" l="1"/>
  <c r="M156" i="2" s="1"/>
  <c r="N156" i="2" s="1"/>
  <c r="J157" i="2" s="1"/>
  <c r="L157" i="2" l="1"/>
  <c r="M157" i="2" s="1"/>
  <c r="N157" i="2" s="1"/>
  <c r="J158" i="2" s="1"/>
  <c r="L158" i="2" l="1"/>
  <c r="M158" i="2" s="1"/>
  <c r="N158" i="2"/>
  <c r="J159" i="2" s="1"/>
  <c r="L159" i="2" l="1"/>
  <c r="M159" i="2" s="1"/>
  <c r="N159" i="2"/>
  <c r="J160" i="2" s="1"/>
  <c r="L160" i="2" l="1"/>
  <c r="M160" i="2" s="1"/>
  <c r="N160" i="2"/>
  <c r="J161" i="2" s="1"/>
  <c r="L161" i="2" l="1"/>
  <c r="M161" i="2" l="1"/>
  <c r="N161" i="2" s="1"/>
  <c r="J162" i="2" s="1"/>
  <c r="E29" i="2"/>
  <c r="F29" i="2" s="1"/>
  <c r="G29" i="2" s="1"/>
  <c r="C30" i="2" s="1"/>
  <c r="L162" i="2" l="1"/>
  <c r="M162" i="2" l="1"/>
  <c r="N162" i="2" s="1"/>
  <c r="J163" i="2" s="1"/>
  <c r="L163" i="2" l="1"/>
  <c r="M163" i="2" l="1"/>
  <c r="N163" i="2" s="1"/>
  <c r="J164" i="2" s="1"/>
  <c r="L164" i="2" l="1"/>
  <c r="M164" i="2" l="1"/>
  <c r="N164" i="2" s="1"/>
  <c r="J165" i="2" s="1"/>
  <c r="L165" i="2" l="1"/>
  <c r="M165" i="2" l="1"/>
  <c r="N165" i="2" s="1"/>
  <c r="J166" i="2" s="1"/>
  <c r="L166" i="2" l="1"/>
  <c r="M166" i="2" l="1"/>
  <c r="N166" i="2" s="1"/>
  <c r="J167" i="2" s="1"/>
  <c r="L167" i="2" l="1"/>
  <c r="M167" i="2" s="1"/>
  <c r="N167" i="2" s="1"/>
  <c r="J168" i="2" s="1"/>
  <c r="L168" i="2" l="1"/>
  <c r="M168" i="2" s="1"/>
  <c r="N168" i="2" s="1"/>
  <c r="J169" i="2" s="1"/>
  <c r="L169" i="2" l="1"/>
  <c r="M169" i="2" s="1"/>
  <c r="N169" i="2"/>
  <c r="J170" i="2" s="1"/>
  <c r="L170" i="2" l="1"/>
  <c r="M170" i="2" s="1"/>
  <c r="N170" i="2"/>
  <c r="J171" i="2" s="1"/>
  <c r="L171" i="2" l="1"/>
  <c r="M171" i="2" s="1"/>
  <c r="N171" i="2" s="1"/>
  <c r="J172" i="2" s="1"/>
  <c r="L172" i="2" l="1"/>
  <c r="M172" i="2" s="1"/>
  <c r="N172" i="2"/>
  <c r="J173" i="2" s="1"/>
  <c r="L173" i="2" l="1"/>
  <c r="M173" i="2" l="1"/>
  <c r="N173" i="2" s="1"/>
  <c r="J174" i="2" s="1"/>
  <c r="E30" i="2"/>
  <c r="F30" i="2" s="1"/>
  <c r="G30" i="2" s="1"/>
  <c r="C31" i="2" s="1"/>
  <c r="L174" i="2" l="1"/>
  <c r="M174" i="2" l="1"/>
  <c r="N174" i="2" s="1"/>
  <c r="J175" i="2" s="1"/>
  <c r="L175" i="2" l="1"/>
  <c r="M175" i="2" l="1"/>
  <c r="N175" i="2" s="1"/>
  <c r="J176" i="2" s="1"/>
  <c r="L176" i="2" l="1"/>
  <c r="M176" i="2" l="1"/>
  <c r="N176" i="2" s="1"/>
  <c r="J177" i="2" s="1"/>
  <c r="L177" i="2" l="1"/>
  <c r="M177" i="2" l="1"/>
  <c r="N177" i="2" s="1"/>
  <c r="J178" i="2" s="1"/>
  <c r="L178" i="2" l="1"/>
  <c r="M178" i="2" l="1"/>
  <c r="N178" i="2" s="1"/>
  <c r="J179" i="2" s="1"/>
  <c r="L179" i="2" l="1"/>
  <c r="M179" i="2" s="1"/>
  <c r="N179" i="2" s="1"/>
  <c r="J180" i="2" s="1"/>
  <c r="L180" i="2" l="1"/>
  <c r="M180" i="2" s="1"/>
  <c r="N180" i="2"/>
  <c r="J181" i="2" s="1"/>
  <c r="L181" i="2" l="1"/>
  <c r="M181" i="2" s="1"/>
  <c r="N181" i="2"/>
  <c r="J182" i="2" s="1"/>
  <c r="L182" i="2" l="1"/>
  <c r="M182" i="2" s="1"/>
  <c r="N182" i="2" s="1"/>
  <c r="J183" i="2" s="1"/>
  <c r="L183" i="2" l="1"/>
  <c r="M183" i="2" s="1"/>
  <c r="N183" i="2" s="1"/>
  <c r="J184" i="2" s="1"/>
  <c r="L184" i="2" l="1"/>
  <c r="M184" i="2" s="1"/>
  <c r="N184" i="2" s="1"/>
  <c r="J185" i="2" s="1"/>
  <c r="L185" i="2" l="1"/>
  <c r="M185" i="2" l="1"/>
  <c r="N185" i="2" s="1"/>
  <c r="J186" i="2" s="1"/>
  <c r="E31" i="2"/>
  <c r="F31" i="2" s="1"/>
  <c r="G31" i="2" s="1"/>
  <c r="C32" i="2" s="1"/>
  <c r="L186" i="2" l="1"/>
  <c r="M186" i="2" l="1"/>
  <c r="N186" i="2" s="1"/>
  <c r="J187" i="2" s="1"/>
  <c r="L187" i="2" l="1"/>
  <c r="M187" i="2" l="1"/>
  <c r="N187" i="2" s="1"/>
  <c r="J188" i="2" s="1"/>
  <c r="L188" i="2" l="1"/>
  <c r="M188" i="2" l="1"/>
  <c r="N188" i="2" s="1"/>
  <c r="J189" i="2" s="1"/>
  <c r="L189" i="2" l="1"/>
  <c r="M189" i="2" l="1"/>
  <c r="N189" i="2" s="1"/>
  <c r="J190" i="2" s="1"/>
  <c r="L190" i="2" l="1"/>
  <c r="M190" i="2" l="1"/>
  <c r="N190" i="2" s="1"/>
  <c r="J191" i="2" s="1"/>
  <c r="L191" i="2" l="1"/>
  <c r="M191" i="2" s="1"/>
  <c r="N191" i="2" s="1"/>
  <c r="J192" i="2" s="1"/>
  <c r="L192" i="2" l="1"/>
  <c r="M192" i="2" s="1"/>
  <c r="N192" i="2" s="1"/>
  <c r="J193" i="2" s="1"/>
  <c r="L193" i="2" l="1"/>
  <c r="M193" i="2" s="1"/>
  <c r="N193" i="2" s="1"/>
  <c r="J194" i="2" s="1"/>
  <c r="L194" i="2" l="1"/>
  <c r="M194" i="2" s="1"/>
  <c r="N194" i="2" s="1"/>
  <c r="J195" i="2" s="1"/>
  <c r="L195" i="2" l="1"/>
  <c r="M195" i="2" s="1"/>
  <c r="N195" i="2" s="1"/>
  <c r="J196" i="2" s="1"/>
  <c r="L196" i="2" l="1"/>
  <c r="M196" i="2" s="1"/>
  <c r="N196" i="2" s="1"/>
  <c r="J197" i="2" s="1"/>
  <c r="L197" i="2" l="1"/>
  <c r="M197" i="2" l="1"/>
  <c r="N197" i="2" s="1"/>
  <c r="J198" i="2" s="1"/>
  <c r="E32" i="2"/>
  <c r="F32" i="2" s="1"/>
  <c r="G32" i="2" s="1"/>
  <c r="C33" i="2" s="1"/>
  <c r="L198" i="2" l="1"/>
  <c r="M198" i="2" l="1"/>
  <c r="N198" i="2" s="1"/>
  <c r="J199" i="2" s="1"/>
  <c r="L199" i="2" l="1"/>
  <c r="M199" i="2" l="1"/>
  <c r="N199" i="2" s="1"/>
  <c r="J200" i="2" s="1"/>
  <c r="L200" i="2" l="1"/>
  <c r="M200" i="2" l="1"/>
  <c r="N200" i="2" s="1"/>
  <c r="J201" i="2" s="1"/>
  <c r="L201" i="2" l="1"/>
  <c r="M201" i="2" l="1"/>
  <c r="N201" i="2" s="1"/>
  <c r="J202" i="2" s="1"/>
  <c r="L202" i="2" l="1"/>
  <c r="M202" i="2" l="1"/>
  <c r="N202" i="2" s="1"/>
  <c r="J203" i="2" s="1"/>
  <c r="L203" i="2" l="1"/>
  <c r="M203" i="2" s="1"/>
  <c r="N203" i="2"/>
  <c r="J204" i="2" s="1"/>
  <c r="L204" i="2" l="1"/>
  <c r="M204" i="2" s="1"/>
  <c r="N204" i="2" s="1"/>
  <c r="J205" i="2" s="1"/>
  <c r="L205" i="2" l="1"/>
  <c r="M205" i="2" s="1"/>
  <c r="N205" i="2" s="1"/>
  <c r="J206" i="2" s="1"/>
  <c r="L206" i="2" l="1"/>
  <c r="M206" i="2" s="1"/>
  <c r="N206" i="2" s="1"/>
  <c r="J207" i="2" s="1"/>
  <c r="L207" i="2" l="1"/>
  <c r="M207" i="2" s="1"/>
  <c r="N207" i="2" s="1"/>
  <c r="J208" i="2" s="1"/>
  <c r="L208" i="2" l="1"/>
  <c r="M208" i="2" s="1"/>
  <c r="N208" i="2" s="1"/>
  <c r="J209" i="2" s="1"/>
  <c r="L209" i="2" l="1"/>
  <c r="M209" i="2" l="1"/>
  <c r="N209" i="2" s="1"/>
  <c r="J210" i="2" s="1"/>
  <c r="E33" i="2"/>
  <c r="F33" i="2" s="1"/>
  <c r="G33" i="2" s="1"/>
  <c r="C34" i="2" s="1"/>
  <c r="L210" i="2" l="1"/>
  <c r="M210" i="2" l="1"/>
  <c r="N210" i="2" s="1"/>
  <c r="J211" i="2" s="1"/>
  <c r="L211" i="2" l="1"/>
  <c r="M211" i="2" l="1"/>
  <c r="N211" i="2" s="1"/>
  <c r="J212" i="2" s="1"/>
  <c r="L212" i="2" l="1"/>
  <c r="M212" i="2" l="1"/>
  <c r="N212" i="2" s="1"/>
  <c r="J213" i="2" s="1"/>
  <c r="L213" i="2" l="1"/>
  <c r="M213" i="2" l="1"/>
  <c r="N213" i="2" s="1"/>
  <c r="J214" i="2" s="1"/>
  <c r="L214" i="2" l="1"/>
  <c r="M214" i="2" l="1"/>
  <c r="N214" i="2" s="1"/>
  <c r="J215" i="2" s="1"/>
  <c r="L215" i="2" l="1"/>
  <c r="M215" i="2" s="1"/>
  <c r="N215" i="2" s="1"/>
  <c r="J216" i="2" s="1"/>
  <c r="L216" i="2" l="1"/>
  <c r="M216" i="2" s="1"/>
  <c r="N216" i="2" s="1"/>
  <c r="J217" i="2" s="1"/>
  <c r="L217" i="2" l="1"/>
  <c r="M217" i="2" s="1"/>
  <c r="N217" i="2" s="1"/>
  <c r="J218" i="2" s="1"/>
  <c r="L218" i="2" l="1"/>
  <c r="M218" i="2" s="1"/>
  <c r="N218" i="2" s="1"/>
  <c r="J219" i="2" s="1"/>
  <c r="L219" i="2" l="1"/>
  <c r="M219" i="2" s="1"/>
  <c r="N219" i="2" s="1"/>
  <c r="J220" i="2" s="1"/>
  <c r="L220" i="2" l="1"/>
  <c r="M220" i="2" s="1"/>
  <c r="N220" i="2" s="1"/>
  <c r="J221" i="2" s="1"/>
  <c r="L221" i="2" l="1"/>
  <c r="M221" i="2" l="1"/>
  <c r="N221" i="2" s="1"/>
  <c r="J222" i="2" s="1"/>
  <c r="E34" i="2"/>
  <c r="F34" i="2" s="1"/>
  <c r="G34" i="2" s="1"/>
  <c r="C35" i="2" s="1"/>
  <c r="L222" i="2" l="1"/>
  <c r="M222" i="2" l="1"/>
  <c r="N222" i="2" s="1"/>
  <c r="J223" i="2" s="1"/>
  <c r="L223" i="2" l="1"/>
  <c r="M223" i="2" l="1"/>
  <c r="N223" i="2" s="1"/>
  <c r="J224" i="2" s="1"/>
  <c r="L224" i="2" l="1"/>
  <c r="M224" i="2" l="1"/>
  <c r="N224" i="2" s="1"/>
  <c r="J225" i="2" s="1"/>
  <c r="L225" i="2" l="1"/>
  <c r="M225" i="2" l="1"/>
  <c r="N225" i="2" s="1"/>
  <c r="J226" i="2" s="1"/>
  <c r="L226" i="2" l="1"/>
  <c r="M226" i="2" l="1"/>
  <c r="N226" i="2" s="1"/>
  <c r="J227" i="2" s="1"/>
  <c r="L227" i="2" l="1"/>
  <c r="M227" i="2" s="1"/>
  <c r="N227" i="2" s="1"/>
  <c r="J228" i="2" s="1"/>
  <c r="L228" i="2" l="1"/>
  <c r="M228" i="2" s="1"/>
  <c r="N228" i="2" s="1"/>
  <c r="J229" i="2" s="1"/>
  <c r="L229" i="2" l="1"/>
  <c r="M229" i="2" s="1"/>
  <c r="N229" i="2" s="1"/>
  <c r="J230" i="2" s="1"/>
  <c r="L230" i="2" l="1"/>
  <c r="M230" i="2" s="1"/>
  <c r="N230" i="2" s="1"/>
  <c r="J231" i="2" s="1"/>
  <c r="L231" i="2" l="1"/>
  <c r="M231" i="2" s="1"/>
  <c r="N231" i="2" s="1"/>
  <c r="J232" i="2" s="1"/>
  <c r="L232" i="2" l="1"/>
  <c r="M232" i="2" s="1"/>
  <c r="N232" i="2" s="1"/>
  <c r="J233" i="2" s="1"/>
  <c r="L233" i="2" l="1"/>
  <c r="M233" i="2" l="1"/>
  <c r="N233" i="2" s="1"/>
  <c r="J234" i="2" s="1"/>
  <c r="E35" i="2"/>
  <c r="F35" i="2" s="1"/>
  <c r="G35" i="2" s="1"/>
  <c r="C36" i="2" s="1"/>
  <c r="L234" i="2" l="1"/>
  <c r="M234" i="2" l="1"/>
  <c r="N234" i="2" s="1"/>
  <c r="J235" i="2" s="1"/>
  <c r="L235" i="2" l="1"/>
  <c r="M235" i="2" l="1"/>
  <c r="N235" i="2" s="1"/>
  <c r="J236" i="2" s="1"/>
  <c r="L236" i="2" l="1"/>
  <c r="M236" i="2" l="1"/>
  <c r="N236" i="2" s="1"/>
  <c r="J237" i="2" s="1"/>
  <c r="L237" i="2" l="1"/>
  <c r="M237" i="2" l="1"/>
  <c r="N237" i="2" s="1"/>
  <c r="J238" i="2" s="1"/>
  <c r="L238" i="2" l="1"/>
  <c r="M238" i="2" l="1"/>
  <c r="N238" i="2" s="1"/>
  <c r="J239" i="2" s="1"/>
  <c r="L239" i="2" l="1"/>
  <c r="M239" i="2" s="1"/>
  <c r="N239" i="2" s="1"/>
  <c r="J240" i="2" s="1"/>
  <c r="L240" i="2" l="1"/>
  <c r="M240" i="2" s="1"/>
  <c r="N240" i="2" s="1"/>
  <c r="J241" i="2" s="1"/>
  <c r="L241" i="2" l="1"/>
  <c r="M241" i="2" s="1"/>
  <c r="N241" i="2"/>
  <c r="J242" i="2" s="1"/>
  <c r="L242" i="2" l="1"/>
  <c r="M242" i="2" s="1"/>
  <c r="N242" i="2" s="1"/>
  <c r="J243" i="2" s="1"/>
  <c r="L243" i="2" l="1"/>
  <c r="M243" i="2" s="1"/>
  <c r="N243" i="2" s="1"/>
  <c r="J244" i="2" s="1"/>
  <c r="L244" i="2" l="1"/>
  <c r="M244" i="2" s="1"/>
  <c r="N244" i="2" s="1"/>
  <c r="J245" i="2" s="1"/>
  <c r="L245" i="2" l="1"/>
  <c r="M245" i="2" l="1"/>
  <c r="N245" i="2" s="1"/>
  <c r="J246" i="2" s="1"/>
  <c r="E36" i="2"/>
  <c r="F36" i="2" s="1"/>
  <c r="G36" i="2" s="1"/>
  <c r="C37" i="2" s="1"/>
  <c r="L246" i="2" l="1"/>
  <c r="M246" i="2" l="1"/>
  <c r="N246" i="2" s="1"/>
  <c r="J247" i="2" s="1"/>
  <c r="L247" i="2" l="1"/>
  <c r="M247" i="2" l="1"/>
  <c r="N247" i="2" s="1"/>
  <c r="J248" i="2" s="1"/>
  <c r="L248" i="2" l="1"/>
  <c r="M248" i="2" l="1"/>
  <c r="N248" i="2" s="1"/>
  <c r="J249" i="2" s="1"/>
  <c r="L249" i="2" l="1"/>
  <c r="M249" i="2" l="1"/>
  <c r="N249" i="2" s="1"/>
  <c r="J250" i="2" s="1"/>
  <c r="L250" i="2" l="1"/>
  <c r="M250" i="2" l="1"/>
  <c r="N250" i="2" s="1"/>
  <c r="J251" i="2" s="1"/>
  <c r="L251" i="2" l="1"/>
  <c r="M251" i="2" s="1"/>
  <c r="N251" i="2" s="1"/>
  <c r="J252" i="2" s="1"/>
  <c r="L252" i="2" l="1"/>
  <c r="M252" i="2" s="1"/>
  <c r="N252" i="2" s="1"/>
  <c r="J253" i="2" s="1"/>
  <c r="L253" i="2" l="1"/>
  <c r="M253" i="2" s="1"/>
  <c r="N253" i="2" s="1"/>
  <c r="J254" i="2" s="1"/>
  <c r="L254" i="2" l="1"/>
  <c r="M254" i="2" s="1"/>
  <c r="N254" i="2" s="1"/>
  <c r="J255" i="2" s="1"/>
  <c r="L255" i="2" l="1"/>
  <c r="M255" i="2" s="1"/>
  <c r="N255" i="2" s="1"/>
  <c r="J256" i="2" s="1"/>
  <c r="L256" i="2" l="1"/>
  <c r="M256" i="2" s="1"/>
  <c r="N256" i="2" s="1"/>
  <c r="J257" i="2" s="1"/>
  <c r="L257" i="2" l="1"/>
  <c r="M257" i="2" l="1"/>
  <c r="N257" i="2" s="1"/>
  <c r="J258" i="2" s="1"/>
  <c r="E37" i="2"/>
  <c r="F37" i="2" s="1"/>
  <c r="G37" i="2" s="1"/>
  <c r="C38" i="2" s="1"/>
  <c r="L258" i="2" l="1"/>
  <c r="M258" i="2" l="1"/>
  <c r="N258" i="2" s="1"/>
  <c r="J259" i="2" s="1"/>
  <c r="L259" i="2" l="1"/>
  <c r="M259" i="2" l="1"/>
  <c r="N259" i="2" s="1"/>
  <c r="J260" i="2" s="1"/>
  <c r="L260" i="2" l="1"/>
  <c r="M260" i="2" l="1"/>
  <c r="N260" i="2" s="1"/>
  <c r="J261" i="2" s="1"/>
  <c r="L261" i="2" l="1"/>
  <c r="M261" i="2" l="1"/>
  <c r="N261" i="2" s="1"/>
  <c r="J262" i="2" s="1"/>
  <c r="L262" i="2" l="1"/>
  <c r="M262" i="2" l="1"/>
  <c r="N262" i="2" s="1"/>
  <c r="J263" i="2" s="1"/>
  <c r="L263" i="2" l="1"/>
  <c r="M263" i="2" s="1"/>
  <c r="N263" i="2" s="1"/>
  <c r="J264" i="2" s="1"/>
  <c r="L264" i="2" l="1"/>
  <c r="M264" i="2" s="1"/>
  <c r="N264" i="2" s="1"/>
  <c r="J265" i="2" s="1"/>
  <c r="L265" i="2" l="1"/>
  <c r="M265" i="2" s="1"/>
  <c r="N265" i="2"/>
  <c r="J266" i="2" s="1"/>
  <c r="L266" i="2" l="1"/>
  <c r="M266" i="2" s="1"/>
  <c r="N266" i="2" s="1"/>
  <c r="J267" i="2" s="1"/>
  <c r="L267" i="2" l="1"/>
  <c r="M267" i="2" s="1"/>
  <c r="N267" i="2" s="1"/>
  <c r="J268" i="2" s="1"/>
  <c r="L268" i="2" l="1"/>
  <c r="M268" i="2" s="1"/>
  <c r="N268" i="2" s="1"/>
  <c r="J269" i="2" s="1"/>
  <c r="L269" i="2" l="1"/>
  <c r="M269" i="2" l="1"/>
  <c r="N269" i="2" s="1"/>
  <c r="J270" i="2" s="1"/>
  <c r="E38" i="2"/>
  <c r="F38" i="2" s="1"/>
  <c r="G38" i="2" s="1"/>
  <c r="C39" i="2" s="1"/>
  <c r="L270" i="2" l="1"/>
  <c r="M270" i="2" l="1"/>
  <c r="N270" i="2" s="1"/>
  <c r="J271" i="2" s="1"/>
  <c r="L271" i="2" l="1"/>
  <c r="M271" i="2" l="1"/>
  <c r="N271" i="2" s="1"/>
  <c r="J272" i="2" s="1"/>
  <c r="L272" i="2" l="1"/>
  <c r="M272" i="2" l="1"/>
  <c r="N272" i="2" s="1"/>
  <c r="J273" i="2" s="1"/>
  <c r="L273" i="2" l="1"/>
  <c r="M273" i="2" l="1"/>
  <c r="N273" i="2" s="1"/>
  <c r="J274" i="2" s="1"/>
  <c r="L274" i="2" l="1"/>
  <c r="M274" i="2" l="1"/>
  <c r="N274" i="2" s="1"/>
  <c r="J275" i="2" s="1"/>
  <c r="L275" i="2" l="1"/>
  <c r="M275" i="2" s="1"/>
  <c r="N275" i="2" s="1"/>
  <c r="J276" i="2" s="1"/>
  <c r="L276" i="2" l="1"/>
  <c r="M276" i="2" s="1"/>
  <c r="N276" i="2" s="1"/>
  <c r="J277" i="2" s="1"/>
  <c r="L277" i="2" l="1"/>
  <c r="M277" i="2" s="1"/>
  <c r="N277" i="2" s="1"/>
  <c r="J278" i="2" s="1"/>
  <c r="L278" i="2" l="1"/>
  <c r="M278" i="2" s="1"/>
  <c r="N278" i="2" s="1"/>
  <c r="J279" i="2" s="1"/>
  <c r="L279" i="2" l="1"/>
  <c r="M279" i="2" s="1"/>
  <c r="N279" i="2" s="1"/>
  <c r="J280" i="2" s="1"/>
  <c r="L280" i="2" l="1"/>
  <c r="M280" i="2" s="1"/>
  <c r="N280" i="2" s="1"/>
  <c r="J281" i="2" s="1"/>
  <c r="L281" i="2" l="1"/>
  <c r="M281" i="2" l="1"/>
  <c r="N281" i="2" s="1"/>
  <c r="J282" i="2" s="1"/>
  <c r="E39" i="2"/>
  <c r="F39" i="2" s="1"/>
  <c r="G39" i="2" s="1"/>
  <c r="C40" i="2" s="1"/>
  <c r="L282" i="2" l="1"/>
  <c r="M282" i="2" l="1"/>
  <c r="N282" i="2" s="1"/>
  <c r="J283" i="2" s="1"/>
  <c r="L283" i="2" l="1"/>
  <c r="M283" i="2" l="1"/>
  <c r="N283" i="2" s="1"/>
  <c r="J284" i="2" s="1"/>
  <c r="L284" i="2" l="1"/>
  <c r="M284" i="2" l="1"/>
  <c r="N284" i="2" s="1"/>
  <c r="J285" i="2" s="1"/>
  <c r="L285" i="2" l="1"/>
  <c r="M285" i="2" l="1"/>
  <c r="N285" i="2" s="1"/>
  <c r="J286" i="2" s="1"/>
  <c r="L286" i="2" l="1"/>
  <c r="M286" i="2" l="1"/>
  <c r="N286" i="2" s="1"/>
  <c r="J287" i="2" s="1"/>
  <c r="L287" i="2" l="1"/>
  <c r="M287" i="2" s="1"/>
  <c r="N287" i="2"/>
  <c r="J288" i="2" s="1"/>
  <c r="L288" i="2" l="1"/>
  <c r="M288" i="2" s="1"/>
  <c r="N288" i="2" s="1"/>
  <c r="J289" i="2" s="1"/>
  <c r="L289" i="2" l="1"/>
  <c r="M289" i="2" s="1"/>
  <c r="N289" i="2" s="1"/>
  <c r="J290" i="2" s="1"/>
  <c r="L290" i="2" l="1"/>
  <c r="M290" i="2" s="1"/>
  <c r="N290" i="2" s="1"/>
  <c r="J291" i="2" s="1"/>
  <c r="L291" i="2" l="1"/>
  <c r="M291" i="2" s="1"/>
  <c r="N291" i="2" s="1"/>
  <c r="J292" i="2" s="1"/>
  <c r="L292" i="2" l="1"/>
  <c r="M292" i="2" s="1"/>
  <c r="N292" i="2" s="1"/>
  <c r="J293" i="2" s="1"/>
  <c r="L293" i="2" l="1"/>
  <c r="M293" i="2" l="1"/>
  <c r="N293" i="2" s="1"/>
  <c r="J294" i="2" s="1"/>
  <c r="E40" i="2"/>
  <c r="F40" i="2" s="1"/>
  <c r="G40" i="2" s="1"/>
  <c r="C41" i="2" s="1"/>
  <c r="L294" i="2" l="1"/>
  <c r="M294" i="2" l="1"/>
  <c r="N294" i="2" s="1"/>
  <c r="J295" i="2" s="1"/>
  <c r="L295" i="2" l="1"/>
  <c r="M295" i="2" l="1"/>
  <c r="N295" i="2" s="1"/>
  <c r="J296" i="2" s="1"/>
  <c r="L296" i="2" l="1"/>
  <c r="M296" i="2" l="1"/>
  <c r="N296" i="2" s="1"/>
  <c r="J297" i="2" s="1"/>
  <c r="L297" i="2" l="1"/>
  <c r="M297" i="2" l="1"/>
  <c r="N297" i="2" s="1"/>
  <c r="J298" i="2" s="1"/>
  <c r="L298" i="2" l="1"/>
  <c r="M298" i="2" l="1"/>
  <c r="N298" i="2" s="1"/>
  <c r="J299" i="2" s="1"/>
  <c r="L299" i="2" l="1"/>
  <c r="M299" i="2" s="1"/>
  <c r="N299" i="2" s="1"/>
  <c r="J300" i="2" s="1"/>
  <c r="L300" i="2" l="1"/>
  <c r="M300" i="2" s="1"/>
  <c r="N300" i="2" s="1"/>
  <c r="J301" i="2" s="1"/>
  <c r="L301" i="2" l="1"/>
  <c r="M301" i="2" s="1"/>
  <c r="N301" i="2" s="1"/>
  <c r="J302" i="2" s="1"/>
  <c r="L302" i="2" l="1"/>
  <c r="M302" i="2" s="1"/>
  <c r="N302" i="2" s="1"/>
  <c r="J303" i="2" s="1"/>
  <c r="L303" i="2" l="1"/>
  <c r="M303" i="2" s="1"/>
  <c r="N303" i="2" s="1"/>
  <c r="J304" i="2" s="1"/>
  <c r="L304" i="2" l="1"/>
  <c r="M304" i="2" s="1"/>
  <c r="N304" i="2" s="1"/>
  <c r="J305" i="2" s="1"/>
  <c r="L305" i="2" l="1"/>
  <c r="M305" i="2" l="1"/>
  <c r="N305" i="2" s="1"/>
  <c r="J306" i="2" s="1"/>
  <c r="E41" i="2"/>
  <c r="F41" i="2" s="1"/>
  <c r="G41" i="2" s="1"/>
  <c r="C42" i="2" s="1"/>
  <c r="L306" i="2" l="1"/>
  <c r="M306" i="2" l="1"/>
  <c r="N306" i="2" s="1"/>
  <c r="J307" i="2" s="1"/>
  <c r="L307" i="2" l="1"/>
  <c r="M307" i="2" l="1"/>
  <c r="N307" i="2" s="1"/>
  <c r="J308" i="2" s="1"/>
  <c r="L308" i="2" l="1"/>
  <c r="M308" i="2" l="1"/>
  <c r="N308" i="2" s="1"/>
  <c r="J309" i="2" s="1"/>
  <c r="L309" i="2" l="1"/>
  <c r="M309" i="2" l="1"/>
  <c r="N309" i="2" s="1"/>
  <c r="J310" i="2" s="1"/>
  <c r="L310" i="2" l="1"/>
  <c r="M310" i="2" l="1"/>
  <c r="N310" i="2" s="1"/>
  <c r="J311" i="2" s="1"/>
  <c r="L311" i="2" l="1"/>
  <c r="M311" i="2" s="1"/>
  <c r="N311" i="2" s="1"/>
  <c r="J312" i="2" s="1"/>
  <c r="L312" i="2" l="1"/>
  <c r="M312" i="2" s="1"/>
  <c r="N312" i="2" s="1"/>
  <c r="J313" i="2" s="1"/>
  <c r="L313" i="2" l="1"/>
  <c r="M313" i="2" s="1"/>
  <c r="N313" i="2"/>
  <c r="J314" i="2" s="1"/>
  <c r="L314" i="2" l="1"/>
  <c r="M314" i="2" s="1"/>
  <c r="N314" i="2" s="1"/>
  <c r="J315" i="2" s="1"/>
  <c r="L315" i="2" l="1"/>
  <c r="M315" i="2" s="1"/>
  <c r="N315" i="2" s="1"/>
  <c r="J316" i="2" s="1"/>
  <c r="L316" i="2" l="1"/>
  <c r="M316" i="2" s="1"/>
  <c r="N316" i="2" s="1"/>
  <c r="J317" i="2" s="1"/>
  <c r="L317" i="2" l="1"/>
  <c r="M317" i="2" l="1"/>
  <c r="N317" i="2" s="1"/>
  <c r="J318" i="2" s="1"/>
  <c r="E42" i="2"/>
  <c r="F42" i="2" s="1"/>
  <c r="G42" i="2" s="1"/>
  <c r="C43" i="2" s="1"/>
  <c r="L318" i="2" l="1"/>
  <c r="M318" i="2" l="1"/>
  <c r="N318" i="2" s="1"/>
  <c r="J319" i="2" s="1"/>
  <c r="L319" i="2" l="1"/>
  <c r="M319" i="2" l="1"/>
  <c r="N319" i="2" s="1"/>
  <c r="J320" i="2" s="1"/>
  <c r="L320" i="2" l="1"/>
  <c r="M320" i="2" l="1"/>
  <c r="N320" i="2" s="1"/>
  <c r="J321" i="2" s="1"/>
  <c r="L321" i="2" l="1"/>
  <c r="M321" i="2" l="1"/>
  <c r="N321" i="2" s="1"/>
  <c r="J322" i="2" s="1"/>
  <c r="L322" i="2" l="1"/>
  <c r="M322" i="2" l="1"/>
  <c r="N322" i="2" s="1"/>
  <c r="J323" i="2" s="1"/>
  <c r="L323" i="2" l="1"/>
  <c r="M323" i="2" s="1"/>
  <c r="N323" i="2" s="1"/>
  <c r="J324" i="2" s="1"/>
  <c r="L324" i="2" l="1"/>
  <c r="M324" i="2" s="1"/>
  <c r="N324" i="2" s="1"/>
  <c r="J325" i="2" s="1"/>
  <c r="L325" i="2" l="1"/>
  <c r="M325" i="2" s="1"/>
  <c r="N325" i="2" s="1"/>
  <c r="J326" i="2" s="1"/>
  <c r="L326" i="2" l="1"/>
  <c r="M326" i="2" s="1"/>
  <c r="N326" i="2" s="1"/>
  <c r="J327" i="2" s="1"/>
  <c r="L327" i="2" l="1"/>
  <c r="M327" i="2" s="1"/>
  <c r="N327" i="2" s="1"/>
  <c r="J328" i="2" s="1"/>
  <c r="L328" i="2" l="1"/>
  <c r="M328" i="2" s="1"/>
  <c r="N328" i="2" s="1"/>
  <c r="J329" i="2" s="1"/>
  <c r="L329" i="2" l="1"/>
  <c r="M329" i="2" l="1"/>
  <c r="N329" i="2" s="1"/>
  <c r="J330" i="2" s="1"/>
  <c r="E43" i="2"/>
  <c r="F43" i="2" s="1"/>
  <c r="G43" i="2" s="1"/>
  <c r="C44" i="2" s="1"/>
  <c r="L330" i="2" l="1"/>
  <c r="M330" i="2" l="1"/>
  <c r="N330" i="2" s="1"/>
  <c r="J331" i="2" s="1"/>
  <c r="L331" i="2" l="1"/>
  <c r="M331" i="2" l="1"/>
  <c r="N331" i="2" s="1"/>
  <c r="J332" i="2" s="1"/>
  <c r="L332" i="2" l="1"/>
  <c r="M332" i="2" l="1"/>
  <c r="N332" i="2" s="1"/>
  <c r="J333" i="2" s="1"/>
  <c r="L333" i="2" l="1"/>
  <c r="M333" i="2" l="1"/>
  <c r="N333" i="2" s="1"/>
  <c r="J334" i="2" s="1"/>
  <c r="L334" i="2" l="1"/>
  <c r="M334" i="2" l="1"/>
  <c r="N334" i="2" s="1"/>
  <c r="J335" i="2" s="1"/>
  <c r="L335" i="2" l="1"/>
  <c r="M335" i="2" s="1"/>
  <c r="N335" i="2" s="1"/>
  <c r="J336" i="2" s="1"/>
  <c r="L336" i="2" l="1"/>
  <c r="M336" i="2" s="1"/>
  <c r="N336" i="2" s="1"/>
  <c r="J337" i="2" s="1"/>
  <c r="L337" i="2" l="1"/>
  <c r="M337" i="2" s="1"/>
  <c r="N337" i="2" s="1"/>
  <c r="J338" i="2" s="1"/>
  <c r="L338" i="2" l="1"/>
  <c r="M338" i="2" s="1"/>
  <c r="N338" i="2" s="1"/>
  <c r="J339" i="2" s="1"/>
  <c r="L339" i="2" l="1"/>
  <c r="M339" i="2" s="1"/>
  <c r="N339" i="2" s="1"/>
  <c r="J340" i="2" s="1"/>
  <c r="L340" i="2" l="1"/>
  <c r="M340" i="2" s="1"/>
  <c r="N340" i="2" s="1"/>
  <c r="J341" i="2" s="1"/>
  <c r="L341" i="2" l="1"/>
  <c r="M341" i="2" l="1"/>
  <c r="N341" i="2" s="1"/>
  <c r="J342" i="2" s="1"/>
  <c r="E44" i="2"/>
  <c r="F44" i="2" s="1"/>
  <c r="G44" i="2" s="1"/>
  <c r="C45" i="2" s="1"/>
  <c r="L342" i="2" l="1"/>
  <c r="M342" i="2" l="1"/>
  <c r="N342" i="2" s="1"/>
  <c r="J343" i="2" s="1"/>
  <c r="L343" i="2" l="1"/>
  <c r="M343" i="2" l="1"/>
  <c r="N343" i="2" s="1"/>
  <c r="J344" i="2" s="1"/>
  <c r="L344" i="2" l="1"/>
  <c r="M344" i="2" l="1"/>
  <c r="N344" i="2" s="1"/>
  <c r="J345" i="2" s="1"/>
  <c r="L345" i="2" l="1"/>
  <c r="M345" i="2" l="1"/>
  <c r="N345" i="2" s="1"/>
  <c r="J346" i="2" s="1"/>
  <c r="L346" i="2" l="1"/>
  <c r="M346" i="2" l="1"/>
  <c r="N346" i="2" s="1"/>
  <c r="J347" i="2" s="1"/>
  <c r="L347" i="2" l="1"/>
  <c r="M347" i="2" s="1"/>
  <c r="N347" i="2" s="1"/>
  <c r="J348" i="2" s="1"/>
  <c r="L348" i="2" l="1"/>
  <c r="M348" i="2" s="1"/>
  <c r="N348" i="2"/>
  <c r="J349" i="2" s="1"/>
  <c r="L349" i="2" l="1"/>
  <c r="M349" i="2" s="1"/>
  <c r="N349" i="2"/>
  <c r="J350" i="2" s="1"/>
  <c r="L350" i="2" l="1"/>
  <c r="M350" i="2" s="1"/>
  <c r="N350" i="2" s="1"/>
  <c r="J351" i="2" s="1"/>
  <c r="L351" i="2" l="1"/>
  <c r="M351" i="2" s="1"/>
  <c r="N351" i="2" s="1"/>
  <c r="J352" i="2" s="1"/>
  <c r="L352" i="2" l="1"/>
  <c r="M352" i="2" s="1"/>
  <c r="N352" i="2" s="1"/>
  <c r="J353" i="2" s="1"/>
  <c r="L353" i="2" l="1"/>
  <c r="M353" i="2" l="1"/>
  <c r="N353" i="2" s="1"/>
  <c r="J354" i="2" s="1"/>
  <c r="E45" i="2"/>
  <c r="F45" i="2" s="1"/>
  <c r="G45" i="2" s="1"/>
  <c r="C46" i="2" s="1"/>
  <c r="L354" i="2" l="1"/>
  <c r="M354" i="2" l="1"/>
  <c r="N354" i="2" s="1"/>
  <c r="J355" i="2" s="1"/>
  <c r="L355" i="2" l="1"/>
  <c r="M355" i="2" l="1"/>
  <c r="N355" i="2" s="1"/>
  <c r="J356" i="2" s="1"/>
  <c r="L356" i="2" l="1"/>
  <c r="M356" i="2" l="1"/>
  <c r="N356" i="2" s="1"/>
  <c r="J357" i="2" s="1"/>
  <c r="L357" i="2" l="1"/>
  <c r="M357" i="2" l="1"/>
  <c r="N357" i="2" s="1"/>
  <c r="J358" i="2" s="1"/>
  <c r="L358" i="2" l="1"/>
  <c r="M358" i="2" l="1"/>
  <c r="N358" i="2" s="1"/>
  <c r="J359" i="2" s="1"/>
  <c r="L359" i="2" l="1"/>
  <c r="M359" i="2" s="1"/>
  <c r="N359" i="2" s="1"/>
  <c r="J360" i="2" s="1"/>
  <c r="L360" i="2" l="1"/>
  <c r="M360" i="2" s="1"/>
  <c r="N360" i="2" s="1"/>
  <c r="J361" i="2" s="1"/>
  <c r="L361" i="2" l="1"/>
  <c r="M361" i="2" s="1"/>
  <c r="N361" i="2" s="1"/>
  <c r="J362" i="2" s="1"/>
  <c r="L362" i="2" l="1"/>
  <c r="M362" i="2" s="1"/>
  <c r="N362" i="2" s="1"/>
  <c r="J363" i="2" s="1"/>
  <c r="L363" i="2" l="1"/>
  <c r="M363" i="2" s="1"/>
  <c r="N363" i="2" s="1"/>
  <c r="J364" i="2" s="1"/>
  <c r="L364" i="2" l="1"/>
  <c r="M364" i="2" s="1"/>
  <c r="N364" i="2" s="1"/>
  <c r="J365" i="2" s="1"/>
  <c r="L365" i="2" l="1"/>
  <c r="M365" i="2" l="1"/>
  <c r="N365" i="2" s="1"/>
  <c r="J366" i="2" s="1"/>
  <c r="E46" i="2"/>
  <c r="F46" i="2" s="1"/>
  <c r="G46" i="2" s="1"/>
  <c r="C47" i="2" s="1"/>
  <c r="L366" i="2" l="1"/>
  <c r="M366" i="2" l="1"/>
  <c r="N366" i="2" s="1"/>
  <c r="J367" i="2" s="1"/>
  <c r="L367" i="2" l="1"/>
  <c r="M367" i="2" l="1"/>
  <c r="N367" i="2" s="1"/>
  <c r="J368" i="2" s="1"/>
  <c r="L368" i="2" l="1"/>
  <c r="M368" i="2" l="1"/>
  <c r="N368" i="2" s="1"/>
  <c r="J369" i="2" s="1"/>
  <c r="L369" i="2" l="1"/>
  <c r="M369" i="2" l="1"/>
  <c r="N369" i="2" s="1"/>
  <c r="J370" i="2" s="1"/>
  <c r="L370" i="2" l="1"/>
  <c r="M370" i="2" l="1"/>
  <c r="N370" i="2" s="1"/>
  <c r="J371" i="2" s="1"/>
  <c r="L371" i="2" l="1"/>
  <c r="M371" i="2" s="1"/>
  <c r="N371" i="2" s="1"/>
  <c r="J372" i="2" s="1"/>
  <c r="L372" i="2" l="1"/>
  <c r="M372" i="2" s="1"/>
  <c r="N372" i="2"/>
  <c r="J373" i="2" s="1"/>
  <c r="L373" i="2" l="1"/>
  <c r="M373" i="2" s="1"/>
  <c r="N373" i="2" s="1"/>
  <c r="J374" i="2" s="1"/>
  <c r="L374" i="2" l="1"/>
  <c r="M374" i="2" s="1"/>
  <c r="N374" i="2" s="1"/>
  <c r="J375" i="2" s="1"/>
  <c r="L375" i="2" l="1"/>
  <c r="M375" i="2" s="1"/>
  <c r="N375" i="2" s="1"/>
  <c r="J376" i="2" s="1"/>
  <c r="L376" i="2" l="1"/>
  <c r="M376" i="2" s="1"/>
  <c r="N376" i="2"/>
  <c r="J377" i="2" s="1"/>
  <c r="L377" i="2" l="1"/>
  <c r="M377" i="2" l="1"/>
  <c r="N377" i="2" s="1"/>
  <c r="E47" i="2"/>
  <c r="F47" i="2" s="1"/>
  <c r="G47" i="2" s="1"/>
  <c r="G15" i="2" l="1"/>
  <c r="G14" i="2"/>
  <c r="J378" i="2"/>
  <c r="M378" i="2"/>
  <c r="L378" i="2"/>
  <c r="K378" i="2"/>
  <c r="N37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D9" authorId="0" shapeId="0" xr:uid="{BA1A56F3-1094-49D8-B823-B5EA39F191EC}">
      <text>
        <r>
          <rPr>
            <b/>
            <sz val="9"/>
            <color indexed="81"/>
            <rFont val="Tahoma"/>
            <family val="2"/>
          </rPr>
          <t>Estimated interested rate on the entire loan.</t>
        </r>
        <r>
          <rPr>
            <sz val="9"/>
            <color indexed="81"/>
            <rFont val="Tahoma"/>
            <family val="2"/>
          </rPr>
          <t xml:space="preserve">
</t>
        </r>
      </text>
    </comment>
    <comment ref="D10" authorId="0" shapeId="0" xr:uid="{5638F81C-E70F-4837-A1E0-23D2653F6849}">
      <text>
        <r>
          <rPr>
            <b/>
            <sz val="9"/>
            <color indexed="81"/>
            <rFont val="Tahoma"/>
            <family val="2"/>
          </rPr>
          <t>Please enter the term of the loan. AllGen recommends 15 year mortgages; ask your financial advisor if you want more information.</t>
        </r>
      </text>
    </comment>
    <comment ref="D11" authorId="0" shapeId="0" xr:uid="{43376975-4030-4C1E-B7D0-E58FB4E8A91B}">
      <text>
        <r>
          <rPr>
            <b/>
            <sz val="9"/>
            <color indexed="81"/>
            <rFont val="Tahoma"/>
            <family val="2"/>
          </rPr>
          <t xml:space="preserve">How much will you pay as a down payment? Remember, if you can pay at least 20% of the loan amount, you may be able to avoid paying PMI. Avoiding PMI will reduce your monthly payment (not calculated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F4" authorId="0" shapeId="0" xr:uid="{70F1FF25-012C-464E-A9F5-AE4CD20F20BA}">
      <text>
        <r>
          <rPr>
            <b/>
            <sz val="9"/>
            <color indexed="81"/>
            <rFont val="Tahoma"/>
            <family val="2"/>
          </rPr>
          <t>Enter the total amount borrowed here.</t>
        </r>
      </text>
    </comment>
    <comment ref="F5" authorId="0" shapeId="0" xr:uid="{0949D3D5-A123-4EE9-941A-F86494B5808D}">
      <text>
        <r>
          <rPr>
            <b/>
            <sz val="9"/>
            <color indexed="81"/>
            <rFont val="Tahoma"/>
            <family val="2"/>
          </rPr>
          <t>Enter a rate for the shorter mortgage. Rates are usually lower if you choose a shorter mortgage.</t>
        </r>
        <r>
          <rPr>
            <sz val="9"/>
            <color indexed="81"/>
            <rFont val="Tahoma"/>
            <family val="2"/>
          </rPr>
          <t xml:space="preserve">
</t>
        </r>
      </text>
    </comment>
    <comment ref="F6" authorId="0" shapeId="0" xr:uid="{48AB7817-FDA7-4F52-931D-254D135D1F57}">
      <text>
        <r>
          <rPr>
            <b/>
            <sz val="9"/>
            <color indexed="81"/>
            <rFont val="Tahoma"/>
            <family val="2"/>
          </rPr>
          <t>Enter how long the shorter loan will be (the term).</t>
        </r>
        <r>
          <rPr>
            <sz val="9"/>
            <color indexed="81"/>
            <rFont val="Tahoma"/>
            <family val="2"/>
          </rPr>
          <t xml:space="preserve">
</t>
        </r>
      </text>
    </comment>
    <comment ref="F7" authorId="0" shapeId="0" xr:uid="{0B949526-143F-4CF8-8ECA-B3B8CBFD1A94}">
      <text>
        <r>
          <rPr>
            <b/>
            <sz val="9"/>
            <color indexed="81"/>
            <rFont val="Tahoma"/>
            <family val="2"/>
          </rPr>
          <t>Enter a rate for the longer mortgage. Rates are usually lower if you choose a shorter mortgage.</t>
        </r>
      </text>
    </comment>
    <comment ref="F8" authorId="0" shapeId="0" xr:uid="{955D50F6-623F-42D2-A7AC-8976922978C9}">
      <text>
        <r>
          <rPr>
            <b/>
            <sz val="9"/>
            <color indexed="81"/>
            <rFont val="Tahoma"/>
            <family val="2"/>
          </rPr>
          <t>Enter how long the longer loan will be (the term).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E5" authorId="0" shapeId="0" xr:uid="{964C0E8B-9563-43D6-A16A-8C87944DA003}">
      <text>
        <r>
          <rPr>
            <b/>
            <sz val="9"/>
            <color indexed="81"/>
            <rFont val="Tahoma"/>
            <family val="2"/>
          </rPr>
          <t>Enter a rate for you mortgage. Rates are usually lower if you choose a shorter mortgage.</t>
        </r>
        <r>
          <rPr>
            <sz val="9"/>
            <color indexed="81"/>
            <rFont val="Tahoma"/>
            <family val="2"/>
          </rPr>
          <t xml:space="preserve">
</t>
        </r>
      </text>
    </comment>
    <comment ref="E6" authorId="0" shapeId="0" xr:uid="{A7E19AA7-D4F4-468B-B8CB-21305E16CFE6}">
      <text>
        <r>
          <rPr>
            <b/>
            <sz val="9"/>
            <color indexed="81"/>
            <rFont val="Tahoma"/>
            <family val="2"/>
          </rPr>
          <t>Enter the total amount borrowed here.</t>
        </r>
      </text>
    </comment>
    <comment ref="E8" authorId="0" shapeId="0" xr:uid="{8A41873C-0A4E-4B6B-B6FE-F908202EAF4C}">
      <text>
        <r>
          <rPr>
            <b/>
            <sz val="9"/>
            <color indexed="81"/>
            <rFont val="Tahoma"/>
            <family val="2"/>
          </rPr>
          <t>Enter how long the loan will be (the term).</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E5" authorId="0" shapeId="0" xr:uid="{35B17CBD-5269-4503-A6A8-EAF03345AC01}">
      <text>
        <r>
          <rPr>
            <b/>
            <sz val="9"/>
            <color indexed="81"/>
            <rFont val="Tahoma"/>
            <family val="2"/>
          </rPr>
          <t>Enter a rate for you mortgage. Rates are usually lower if you choose a shorter mortgage.</t>
        </r>
        <r>
          <rPr>
            <sz val="9"/>
            <color indexed="81"/>
            <rFont val="Tahoma"/>
            <family val="2"/>
          </rPr>
          <t xml:space="preserve">
</t>
        </r>
      </text>
    </comment>
    <comment ref="M5" authorId="0" shapeId="0" xr:uid="{B73E1B67-C307-4418-89D2-907D9B5D9980}">
      <text>
        <r>
          <rPr>
            <b/>
            <sz val="9"/>
            <color indexed="81"/>
            <rFont val="Tahoma"/>
            <family val="2"/>
          </rPr>
          <t>Enter a rate for you mortgage. Rates are usually lower if you choose a shorter mortgage.</t>
        </r>
        <r>
          <rPr>
            <sz val="9"/>
            <color indexed="81"/>
            <rFont val="Tahoma"/>
            <family val="2"/>
          </rPr>
          <t xml:space="preserve">
</t>
        </r>
      </text>
    </comment>
    <comment ref="E6" authorId="0" shapeId="0" xr:uid="{00A74B9D-8683-4DFF-BA91-80EF7CE4E295}">
      <text>
        <r>
          <rPr>
            <b/>
            <sz val="9"/>
            <color indexed="81"/>
            <rFont val="Tahoma"/>
            <family val="2"/>
          </rPr>
          <t>Enter the total amount borrowed here.</t>
        </r>
      </text>
    </comment>
    <comment ref="M6" authorId="0" shapeId="0" xr:uid="{4B4E8D0F-B740-406C-8391-B3594D5EA7E6}">
      <text>
        <r>
          <rPr>
            <b/>
            <sz val="9"/>
            <color indexed="81"/>
            <rFont val="Tahoma"/>
            <family val="2"/>
          </rPr>
          <t xml:space="preserve">Enter the total amount borrowed here. Remember if you are refinancing, the original loan amount and current principal are equal
</t>
        </r>
      </text>
    </comment>
    <comment ref="E8" authorId="0" shapeId="0" xr:uid="{C046462F-AE17-4985-ACF3-67FD3EBCD8F7}">
      <text>
        <r>
          <rPr>
            <b/>
            <sz val="9"/>
            <color indexed="81"/>
            <rFont val="Tahoma"/>
            <family val="2"/>
          </rPr>
          <t>Enter how long the loan will be (the term).</t>
        </r>
        <r>
          <rPr>
            <sz val="9"/>
            <color indexed="81"/>
            <rFont val="Tahoma"/>
            <family val="2"/>
          </rPr>
          <t xml:space="preserve">
</t>
        </r>
      </text>
    </comment>
    <comment ref="M8" authorId="0" shapeId="0" xr:uid="{94C0827F-F083-43FE-908B-B93529024100}">
      <text>
        <r>
          <rPr>
            <b/>
            <sz val="9"/>
            <color indexed="81"/>
            <rFont val="Tahoma"/>
            <family val="2"/>
          </rPr>
          <t>Enter how long the loan will be (the term).</t>
        </r>
        <r>
          <rPr>
            <sz val="9"/>
            <color indexed="81"/>
            <rFont val="Tahoma"/>
            <family val="2"/>
          </rPr>
          <t xml:space="preserve">
</t>
        </r>
      </text>
    </comment>
    <comment ref="M9" authorId="0" shapeId="0" xr:uid="{F9506D00-5CB8-40C2-A322-FA7A2699CFF7}">
      <text>
        <r>
          <rPr>
            <b/>
            <sz val="9"/>
            <color indexed="81"/>
            <rFont val="Tahoma"/>
            <family val="2"/>
          </rPr>
          <t>If unsure of closing costs, input estimated closing costs from the right. Also, if your closing costs are included in the loan amount, input closing costs as zero and add it to your original loan amount and current principal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<sst xmlns="http://schemas.openxmlformats.org/spreadsheetml/2006/main" count="186" uniqueCount="65">
  <si>
    <t>Mortgage Affordability</t>
  </si>
  <si>
    <t>Payment You Can Afford</t>
  </si>
  <si>
    <t>On the left-hand side, please enter information highlighted in Gray</t>
  </si>
  <si>
    <t>*See notes by hovering over each cell</t>
  </si>
  <si>
    <t>Enter Values</t>
  </si>
  <si>
    <t>House You Can Afford</t>
  </si>
  <si>
    <t>Household Monthly Take-Home Pay</t>
  </si>
  <si>
    <t xml:space="preserve">Rate </t>
  </si>
  <si>
    <t>Years</t>
  </si>
  <si>
    <t>Mortgage You Can Afford</t>
  </si>
  <si>
    <t>Down Payment</t>
  </si>
  <si>
    <t xml:space="preserve">Disclaimer: Assuming closing closing costs of 3%, does not include PMI does not include taxes or insurance in order to get those numbers you'd need to get a good faith estimate </t>
  </si>
  <si>
    <t>Total Payments</t>
  </si>
  <si>
    <t>Total Interest Paid</t>
  </si>
  <si>
    <t>Beginning</t>
  </si>
  <si>
    <t>Payment</t>
  </si>
  <si>
    <t>Interest</t>
  </si>
  <si>
    <t>Principal</t>
  </si>
  <si>
    <t>Ending Balance</t>
  </si>
  <si>
    <t>Months</t>
  </si>
  <si>
    <t>PMT</t>
  </si>
  <si>
    <t>TOTALS</t>
  </si>
  <si>
    <t>Mortgage Comparison</t>
  </si>
  <si>
    <t>Shorter-Term Mortgage</t>
  </si>
  <si>
    <t>Loan Amount</t>
  </si>
  <si>
    <t>Monthly Payment 15-Year</t>
  </si>
  <si>
    <t xml:space="preserve">Shorter-Term Rate </t>
  </si>
  <si>
    <t>Total Interest Paid 15-Year</t>
  </si>
  <si>
    <t>Shorter-Term in Years</t>
  </si>
  <si>
    <t>Sum of Payments</t>
  </si>
  <si>
    <t xml:space="preserve">Longer-Term Rate </t>
  </si>
  <si>
    <t>Longer-Term in Years</t>
  </si>
  <si>
    <t>This calculator can help you understand the differences between mortages of different terms. Start by entering the loan amount, followed by the rate and term of the shorter loan, then the rate and term of the longer loan</t>
  </si>
  <si>
    <t>Longer-Term Mortgage</t>
  </si>
  <si>
    <t>Interest Savings</t>
  </si>
  <si>
    <t>Monthly Payment 30-Year</t>
  </si>
  <si>
    <t>Total Interest Paid 30-Year</t>
  </si>
  <si>
    <t>Accumulation Monthly Periods</t>
  </si>
  <si>
    <t>Distribution Monthly Periods</t>
  </si>
  <si>
    <t>interest</t>
  </si>
  <si>
    <t>principal</t>
  </si>
  <si>
    <t>Mortgage Payoff</t>
  </si>
  <si>
    <t>add chart</t>
  </si>
  <si>
    <t xml:space="preserve">vlookup to find where we're at on amortization schedule. </t>
  </si>
  <si>
    <t>Original Loan Amount</t>
  </si>
  <si>
    <t>Current Principal</t>
  </si>
  <si>
    <t>Original Loan Term</t>
  </si>
  <si>
    <t>Extra monthly payment</t>
  </si>
  <si>
    <t>Monthly Payment</t>
  </si>
  <si>
    <t>Total Int. Paid</t>
  </si>
  <si>
    <t>Years Left</t>
  </si>
  <si>
    <t>Payoffs</t>
  </si>
  <si>
    <t>Current Mortgage</t>
  </si>
  <si>
    <t>Interst Savings</t>
  </si>
  <si>
    <t>*Add break even timeframe</t>
  </si>
  <si>
    <t>Cumulative Interest Savings</t>
  </si>
  <si>
    <t>*Average of 3.5% of Loan Amount</t>
  </si>
  <si>
    <t>Years to Break Even if Refinance</t>
  </si>
  <si>
    <t>Year</t>
  </si>
  <si>
    <t>Input Closing Costs</t>
  </si>
  <si>
    <t>Estimated Closing Costs</t>
  </si>
  <si>
    <t>Years Reduced by Depositing Lump Sum and/or Monthly Paydown</t>
  </si>
  <si>
    <t>Shorter</t>
  </si>
  <si>
    <t>Longer</t>
  </si>
  <si>
    <t>Tools and Calculators Disclaimer:  These calculators are designed to be informational and educational tools only, and when used alone, do not constitute financial advice. We strongly recommend that you seek the advice of a CERTIFIED FINANCIAL PLANNER™ before making any type of investment or planning decision. We also encourage you to review your financial plan periodically as your financial circumstances change. The results presented by this calculator are hypothetical and may not reflect actual figures. AllGen Financial Advisors, Inc. and its affiliates are not responsible for the consequences of any decisions or actions taken in reliance upon or as a result of the information provided by these tools. AllGen Financial Advisors, Inc. is not responsible for any human or mechanical errors or omissions.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</si>
</sst>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_(&quot;$&quot;* #,##0_);_(&quot;$&quot;* \(#,##0\);_(&quot;$&quot;* &quot;-&quot;??_);_(@_)"/>
    <numFmt numFmtId="165" formatCode="_([$$-409]* #,##0_);_([$$-409]* \(#,##0\);_([$$-409]* &quot;-&quot;??_);_(@_)"/>
    <numFmt numFmtId="166" formatCode="@*."/>
    <numFmt numFmtId="167" formatCode="&quot;$&quot;#,##0"/>
    <numFmt numFmtId="168" formatCode="0.0"/>
    <numFmt numFmtId="169" formatCode="&quot;$&quot;#,##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24"/>
      <name val="Calibri"/>
      <family val="2"/>
      <scheme val="minor"/>
    </font>
    <font>
      <b/>
      <sz val="26"/>
      <name val="Calibri"/>
      <family val="2"/>
      <scheme val="minor"/>
    </font>
    <font>
      <b/>
      <sz val="24"/>
      <color theme="1"/>
      <name val="Dotum"/>
      <family val="2"/>
      <charset val="129"/>
    </font>
    <font>
      <b/>
      <sz val="14"/>
      <name val="Calibri"/>
      <family val="2"/>
      <scheme val="minor"/>
    </font>
    <font>
      <b/>
      <sz val="20"/>
      <name val="Calibri"/>
      <family val="2"/>
      <scheme val="minor"/>
    </font>
    <font>
      <sz val="9"/>
      <color indexed="81"/>
      <name val="Tahoma"/>
      <family val="2"/>
    </font>
    <font>
      <b/>
      <sz val="9"/>
      <color indexed="81"/>
      <name val="Tahoma"/>
      <family val="2"/>
    </font>
    <font>
      <i/>
      <sz val="12"/>
      <color theme="2" tint="-0.499984740745262"/>
      <name val="Calibri"/>
      <family val="2"/>
      <scheme val="minor"/>
    </font>
    <font>
      <sz val="12"/>
      <color theme="2" tint="-0.749992370372631"/>
      <name val="Calibri"/>
      <family val="2"/>
      <scheme val="minor"/>
    </font>
    <font>
      <sz val="12"/>
      <color theme="0" tint="-0.499984740745262"/>
      <name val="Calibri"/>
      <family val="2"/>
      <scheme val="minor"/>
    </font>
    <font>
      <sz val="11"/>
      <color theme="0" tint="-0.499984740745262"/>
      <name val="Calibri"/>
      <family val="2"/>
      <scheme val="minor"/>
    </font>
    <font>
      <b/>
      <sz val="12"/>
      <color theme="1"/>
      <name val="Calibri"/>
      <family val="2"/>
      <scheme val="minor"/>
    </font>
    <font>
      <b/>
      <sz val="18"/>
      <color theme="1"/>
      <name val="Calibri"/>
      <family val="2"/>
      <scheme val="minor"/>
    </font>
    <font>
      <i/>
      <sz val="11"/>
      <color theme="2" tint="-0.749992370372631"/>
      <name val="Calibri"/>
      <family val="2"/>
      <scheme val="minor"/>
    </font>
    <font>
      <sz val="11"/>
      <name val="Calibri"/>
      <family val="2"/>
      <scheme val="minor"/>
    </font>
    <font>
      <i/>
      <sz val="18"/>
      <color theme="2" tint="-0.749992370372631"/>
      <name val="Calibri"/>
      <family val="2"/>
      <scheme val="minor"/>
    </font>
    <font>
      <b/>
      <sz val="22"/>
      <name val="Calibri"/>
      <family val="2"/>
      <scheme val="minor"/>
    </font>
    <font>
      <b/>
      <sz val="16"/>
      <color theme="1"/>
      <name val="Calibri"/>
      <family val="2"/>
      <scheme val="minor"/>
    </font>
    <font>
      <i/>
      <sz val="14"/>
      <color theme="2" tint="-0.749992370372631"/>
      <name val="Calibri"/>
      <family val="2"/>
      <scheme val="minor"/>
    </font>
    <font>
      <sz val="14"/>
      <color theme="2" tint="-0.749992370372631"/>
      <name val="Calibri"/>
      <family val="2"/>
      <scheme val="minor"/>
    </font>
    <font>
      <b/>
      <sz val="12"/>
      <color theme="2" tint="-0.749992370372631"/>
      <name val="Calibri"/>
      <family val="2"/>
      <scheme val="minor"/>
    </font>
    <font>
      <sz val="11"/>
      <color rgb="FFFF0000"/>
      <name val="Calibri"/>
      <family val="2"/>
      <scheme val="minor"/>
    </font>
    <font>
      <i/>
      <sz val="10"/>
      <color theme="2" tint="-0.499984740745262"/>
      <name val="Calibri"/>
      <family val="2"/>
      <scheme val="minor"/>
    </font>
    <font>
      <b/>
      <sz val="12"/>
      <name val="Calibri"/>
      <family val="2"/>
      <scheme val="minor"/>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B9EDFF"/>
        <bgColor indexed="64"/>
      </patternFill>
    </fill>
    <fill>
      <patternFill patternType="solid">
        <fgColor theme="0" tint="-4.9989318521683403E-2"/>
        <bgColor indexed="64"/>
      </patternFill>
    </fill>
    <fill>
      <patternFill patternType="solid">
        <fgColor rgb="FFE1F7FF"/>
        <bgColor indexed="64"/>
      </patternFill>
    </fill>
    <fill>
      <patternFill patternType="solid">
        <fgColor theme="2" tint="-9.9978637043366805E-2"/>
        <bgColor indexed="64"/>
      </patternFill>
    </fill>
  </fills>
  <borders count="26">
    <border>
      <left/>
      <right/>
      <top/>
      <bottom/>
      <diagonal/>
    </border>
    <border>
      <left/>
      <right/>
      <top style="thin">
        <color indexed="64"/>
      </top>
      <bottom/>
      <diagonal/>
    </border>
    <border>
      <left/>
      <right/>
      <top/>
      <bottom style="medium">
        <color rgb="FF00B0F0"/>
      </bottom>
      <diagonal/>
    </border>
    <border>
      <left/>
      <right/>
      <top style="medium">
        <color rgb="FF00B0F0"/>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medium">
        <color rgb="FF00B0F0"/>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
      <left/>
      <right style="medium">
        <color rgb="FF00B0F0"/>
      </right>
      <top/>
      <bottom style="medium">
        <color rgb="FF00B0F0"/>
      </bottom>
      <diagonal/>
    </border>
    <border>
      <left style="medium">
        <color rgb="FF00B0F0"/>
      </left>
      <right/>
      <top/>
      <bottom/>
      <diagonal/>
    </border>
    <border>
      <left/>
      <right style="medium">
        <color rgb="FF00B0F0"/>
      </right>
      <top/>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
      <left style="thin">
        <color rgb="FF00B0F0"/>
      </left>
      <right/>
      <top/>
      <bottom/>
      <diagonal/>
    </border>
    <border>
      <left/>
      <right/>
      <top/>
      <bottom style="thin">
        <color theme="4" tint="0.39997558519241921"/>
      </bottom>
      <diagonal/>
    </border>
    <border>
      <left/>
      <right style="thin">
        <color rgb="FF00B0F0"/>
      </right>
      <top/>
      <bottom style="thin">
        <color theme="4" tint="0.39997558519241921"/>
      </bottom>
      <diagonal/>
    </border>
    <border>
      <left style="thin">
        <color rgb="FF00B0F0"/>
      </left>
      <right/>
      <top/>
      <bottom style="thin">
        <color theme="4" tint="0.39997558519241921"/>
      </bottom>
      <diagonal/>
    </border>
    <border>
      <left style="medium">
        <color rgb="FF00B0F0"/>
      </left>
      <right style="medium">
        <color rgb="FF00B0F0"/>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0" fillId="2" borderId="0" xfId="0" applyFill="1"/>
    <xf numFmtId="44" fontId="0" fillId="2" borderId="0" xfId="0" applyNumberFormat="1" applyFill="1"/>
    <xf numFmtId="8" fontId="0" fillId="2" borderId="0" xfId="0" applyNumberFormat="1" applyFill="1"/>
    <xf numFmtId="0" fontId="0" fillId="2" borderId="0" xfId="0" applyFill="1" applyAlignment="1"/>
    <xf numFmtId="165" fontId="6" fillId="2" borderId="0" xfId="1" applyNumberFormat="1"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xf>
    <xf numFmtId="0" fontId="0" fillId="2" borderId="0" xfId="0" applyFill="1" applyAlignment="1">
      <alignment vertical="top"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4" borderId="7" xfId="0" applyFont="1" applyFill="1" applyBorder="1"/>
    <xf numFmtId="164" fontId="0" fillId="4" borderId="8" xfId="0" applyNumberFormat="1" applyFont="1" applyFill="1" applyBorder="1"/>
    <xf numFmtId="44" fontId="0" fillId="4" borderId="8" xfId="1" applyNumberFormat="1" applyFont="1" applyFill="1" applyBorder="1"/>
    <xf numFmtId="164" fontId="0" fillId="4" borderId="9" xfId="0" applyNumberFormat="1" applyFont="1" applyFill="1" applyBorder="1"/>
    <xf numFmtId="0" fontId="0" fillId="4" borderId="10" xfId="0" applyFont="1" applyFill="1" applyBorder="1"/>
    <xf numFmtId="164" fontId="0" fillId="4" borderId="11" xfId="0" applyNumberFormat="1" applyFont="1" applyFill="1" applyBorder="1"/>
    <xf numFmtId="44" fontId="0" fillId="4" borderId="11" xfId="1" applyNumberFormat="1" applyFont="1" applyFill="1" applyBorder="1"/>
    <xf numFmtId="164" fontId="0" fillId="4" borderId="12" xfId="0" applyNumberFormat="1" applyFont="1" applyFill="1" applyBorder="1"/>
    <xf numFmtId="164" fontId="0" fillId="4" borderId="5" xfId="0" applyNumberFormat="1" applyFont="1" applyFill="1" applyBorder="1"/>
    <xf numFmtId="164" fontId="0" fillId="4" borderId="6" xfId="0" applyNumberFormat="1" applyFont="1" applyFill="1" applyBorder="1"/>
    <xf numFmtId="165" fontId="7" fillId="2" borderId="0" xfId="1" applyNumberFormat="1" applyFont="1" applyFill="1" applyAlignment="1">
      <alignment horizontal="center" vertical="center"/>
    </xf>
    <xf numFmtId="44" fontId="0" fillId="2" borderId="0" xfId="1" applyFont="1" applyFill="1"/>
    <xf numFmtId="0" fontId="0" fillId="2" borderId="0" xfId="0" applyFill="1" applyBorder="1"/>
    <xf numFmtId="164" fontId="0" fillId="2" borderId="0" xfId="0" applyNumberFormat="1" applyFill="1" applyBorder="1"/>
    <xf numFmtId="44" fontId="0" fillId="2" borderId="8" xfId="1" applyNumberFormat="1" applyFont="1" applyFill="1" applyBorder="1"/>
    <xf numFmtId="166" fontId="13" fillId="2" borderId="13" xfId="0" applyNumberFormat="1" applyFont="1" applyFill="1" applyBorder="1" applyAlignment="1">
      <alignment horizontal="left"/>
    </xf>
    <xf numFmtId="166" fontId="13" fillId="2" borderId="15" xfId="0" applyNumberFormat="1" applyFont="1" applyFill="1" applyBorder="1" applyAlignment="1">
      <alignment horizontal="left"/>
    </xf>
    <xf numFmtId="44" fontId="2" fillId="2" borderId="0" xfId="1" applyFont="1" applyFill="1" applyBorder="1" applyAlignment="1">
      <alignment horizontal="right"/>
    </xf>
    <xf numFmtId="0" fontId="3" fillId="2" borderId="0" xfId="0" applyFont="1" applyFill="1" applyBorder="1" applyAlignment="1">
      <alignment horizontal="right"/>
    </xf>
    <xf numFmtId="44" fontId="16" fillId="2" borderId="0" xfId="1" applyFont="1" applyFill="1" applyBorder="1" applyAlignment="1">
      <alignment horizontal="right"/>
    </xf>
    <xf numFmtId="0" fontId="0" fillId="4" borderId="4" xfId="0" applyFont="1" applyFill="1" applyBorder="1"/>
    <xf numFmtId="166" fontId="16" fillId="2" borderId="0" xfId="0" applyNumberFormat="1" applyFont="1" applyFill="1" applyBorder="1" applyAlignment="1">
      <alignment horizontal="left" vertical="top"/>
    </xf>
    <xf numFmtId="0" fontId="0" fillId="2" borderId="0" xfId="0" applyFont="1" applyFill="1" applyBorder="1"/>
    <xf numFmtId="164" fontId="0" fillId="2" borderId="0" xfId="0" applyNumberFormat="1" applyFont="1" applyFill="1" applyBorder="1"/>
    <xf numFmtId="44" fontId="0" fillId="2" borderId="0" xfId="1" applyNumberFormat="1" applyFont="1" applyFill="1" applyBorder="1"/>
    <xf numFmtId="0" fontId="5" fillId="2" borderId="2" xfId="0" applyFont="1" applyFill="1" applyBorder="1" applyAlignment="1">
      <alignment horizontal="center" vertical="center" wrapText="1"/>
    </xf>
    <xf numFmtId="0" fontId="18" fillId="2" borderId="0" xfId="0" applyFont="1" applyFill="1" applyBorder="1" applyAlignment="1">
      <alignment horizontal="center" vertical="center"/>
    </xf>
    <xf numFmtId="44" fontId="4" fillId="2" borderId="20" xfId="1" applyFont="1" applyFill="1" applyBorder="1" applyAlignment="1">
      <alignment horizontal="center" vertical="center"/>
    </xf>
    <xf numFmtId="0" fontId="4" fillId="2" borderId="0" xfId="0" applyFont="1" applyFill="1" applyBorder="1" applyAlignment="1"/>
    <xf numFmtId="44" fontId="4" fillId="2" borderId="14" xfId="1" applyFont="1" applyFill="1" applyBorder="1" applyAlignment="1">
      <alignment horizontal="left"/>
    </xf>
    <xf numFmtId="164" fontId="4" fillId="2" borderId="18" xfId="0" applyNumberFormat="1" applyFont="1" applyFill="1" applyBorder="1" applyAlignment="1">
      <alignment horizontal="left"/>
    </xf>
    <xf numFmtId="44" fontId="4" fillId="2" borderId="18" xfId="1" applyFont="1" applyFill="1" applyBorder="1" applyAlignment="1">
      <alignment horizontal="left"/>
    </xf>
    <xf numFmtId="44" fontId="4" fillId="2" borderId="16" xfId="1" applyFont="1" applyFill="1" applyBorder="1" applyAlignment="1">
      <alignment horizontal="left"/>
    </xf>
    <xf numFmtId="0" fontId="4" fillId="2" borderId="17" xfId="0" applyFont="1" applyFill="1" applyBorder="1" applyAlignment="1"/>
    <xf numFmtId="0" fontId="0" fillId="2" borderId="21" xfId="0" applyFill="1" applyBorder="1"/>
    <xf numFmtId="164" fontId="0" fillId="2" borderId="0" xfId="0" applyNumberFormat="1" applyFill="1"/>
    <xf numFmtId="44" fontId="0" fillId="2" borderId="0" xfId="0" applyNumberFormat="1" applyFill="1" applyBorder="1"/>
    <xf numFmtId="10" fontId="0" fillId="2" borderId="0" xfId="2" applyNumberFormat="1" applyFont="1" applyFill="1" applyAlignment="1"/>
    <xf numFmtId="167" fontId="17" fillId="2" borderId="14" xfId="1" applyNumberFormat="1" applyFont="1" applyFill="1" applyBorder="1"/>
    <xf numFmtId="167" fontId="17" fillId="2" borderId="16" xfId="1" applyNumberFormat="1" applyFont="1" applyFill="1" applyBorder="1"/>
    <xf numFmtId="1" fontId="0" fillId="2" borderId="0" xfId="0" applyNumberFormat="1" applyFill="1"/>
    <xf numFmtId="168" fontId="4" fillId="2" borderId="0" xfId="0" applyNumberFormat="1" applyFont="1" applyFill="1"/>
    <xf numFmtId="166" fontId="19" fillId="2" borderId="0" xfId="0" applyNumberFormat="1" applyFont="1" applyFill="1" applyBorder="1" applyAlignment="1">
      <alignment vertical="top"/>
    </xf>
    <xf numFmtId="0" fontId="20" fillId="2" borderId="0" xfId="0" applyFont="1" applyFill="1"/>
    <xf numFmtId="0" fontId="20" fillId="2" borderId="0" xfId="0" applyFont="1" applyFill="1" applyBorder="1"/>
    <xf numFmtId="0" fontId="20" fillId="2" borderId="0" xfId="0" applyFont="1" applyFill="1" applyBorder="1" applyAlignment="1">
      <alignment horizontal="right"/>
    </xf>
    <xf numFmtId="44" fontId="20" fillId="2" borderId="0" xfId="1" applyFont="1" applyFill="1" applyBorder="1" applyAlignment="1">
      <alignment horizontal="right"/>
    </xf>
    <xf numFmtId="0" fontId="14" fillId="2" borderId="0" xfId="1" applyNumberFormat="1" applyFont="1" applyFill="1" applyBorder="1" applyAlignment="1"/>
    <xf numFmtId="0" fontId="4" fillId="2" borderId="16" xfId="1" applyNumberFormat="1" applyFont="1" applyFill="1" applyBorder="1" applyAlignment="1">
      <alignment vertical="center"/>
    </xf>
    <xf numFmtId="0" fontId="4" fillId="2" borderId="16" xfId="1" applyNumberFormat="1" applyFont="1" applyFill="1" applyBorder="1" applyAlignment="1">
      <alignment horizontal="right" vertical="center"/>
    </xf>
    <xf numFmtId="0" fontId="23" fillId="2" borderId="0" xfId="0" applyFont="1" applyFill="1" applyAlignment="1"/>
    <xf numFmtId="166" fontId="21" fillId="2" borderId="0" xfId="0" applyNumberFormat="1" applyFont="1" applyFill="1" applyBorder="1" applyAlignment="1"/>
    <xf numFmtId="0" fontId="23" fillId="2" borderId="2" xfId="0" applyFont="1" applyFill="1" applyBorder="1" applyAlignment="1"/>
    <xf numFmtId="0" fontId="23" fillId="2" borderId="0" xfId="0" applyFont="1" applyFill="1" applyAlignment="1">
      <alignment horizontal="left"/>
    </xf>
    <xf numFmtId="0" fontId="23" fillId="2" borderId="0" xfId="0" applyFont="1" applyFill="1" applyBorder="1" applyAlignment="1"/>
    <xf numFmtId="0" fontId="0" fillId="2" borderId="0" xfId="0" applyFill="1" applyBorder="1" applyAlignment="1">
      <alignment horizontal="center"/>
    </xf>
    <xf numFmtId="0" fontId="27" fillId="2" borderId="0" xfId="0" applyFont="1" applyFill="1"/>
    <xf numFmtId="164" fontId="3" fillId="2" borderId="0" xfId="0" applyNumberFormat="1" applyFont="1" applyFill="1"/>
    <xf numFmtId="0" fontId="15" fillId="2" borderId="0" xfId="0" applyFont="1" applyFill="1" applyAlignment="1">
      <alignment horizontal="center" vertical="top" wrapText="1"/>
    </xf>
    <xf numFmtId="0" fontId="15" fillId="2" borderId="0" xfId="0" applyFont="1" applyFill="1" applyAlignment="1">
      <alignment vertical="top" wrapText="1"/>
    </xf>
    <xf numFmtId="0" fontId="4" fillId="2" borderId="2" xfId="0" applyFont="1" applyFill="1" applyBorder="1" applyAlignment="1">
      <alignment vertical="center"/>
    </xf>
    <xf numFmtId="0" fontId="28" fillId="2" borderId="0" xfId="0" applyFont="1" applyFill="1" applyAlignment="1">
      <alignment vertical="top" wrapText="1"/>
    </xf>
    <xf numFmtId="167" fontId="4" fillId="2" borderId="14" xfId="1" applyNumberFormat="1" applyFont="1" applyFill="1" applyBorder="1" applyAlignment="1">
      <alignment vertical="center"/>
    </xf>
    <xf numFmtId="167" fontId="4" fillId="2" borderId="18" xfId="0" applyNumberFormat="1" applyFont="1" applyFill="1" applyBorder="1" applyAlignment="1">
      <alignment vertical="center"/>
    </xf>
    <xf numFmtId="167" fontId="4" fillId="2" borderId="18" xfId="1" applyNumberFormat="1" applyFont="1" applyFill="1" applyBorder="1" applyAlignment="1">
      <alignment vertical="center"/>
    </xf>
    <xf numFmtId="167" fontId="4" fillId="2" borderId="14" xfId="1" applyNumberFormat="1" applyFont="1" applyFill="1" applyBorder="1" applyAlignment="1">
      <alignment horizontal="right" vertical="center"/>
    </xf>
    <xf numFmtId="167" fontId="4" fillId="2" borderId="18" xfId="0" applyNumberFormat="1" applyFont="1" applyFill="1" applyBorder="1" applyAlignment="1">
      <alignment horizontal="right" vertical="center"/>
    </xf>
    <xf numFmtId="167" fontId="4" fillId="2" borderId="18" xfId="1" applyNumberFormat="1" applyFont="1" applyFill="1" applyBorder="1" applyAlignment="1">
      <alignment horizontal="right" vertical="center"/>
    </xf>
    <xf numFmtId="0" fontId="0" fillId="4" borderId="11" xfId="0" applyFont="1" applyFill="1" applyBorder="1"/>
    <xf numFmtId="0" fontId="14" fillId="2" borderId="0" xfId="1" applyNumberFormat="1" applyFont="1" applyFill="1" applyBorder="1"/>
    <xf numFmtId="164" fontId="14" fillId="2" borderId="0" xfId="1" applyNumberFormat="1" applyFont="1" applyFill="1" applyBorder="1" applyAlignment="1">
      <alignment horizontal="right"/>
    </xf>
    <xf numFmtId="10" fontId="14" fillId="2" borderId="0" xfId="2" applyNumberFormat="1" applyFont="1" applyFill="1" applyBorder="1" applyAlignment="1">
      <alignment horizontal="right"/>
    </xf>
    <xf numFmtId="1" fontId="14" fillId="2" borderId="0" xfId="0" applyNumberFormat="1" applyFont="1" applyFill="1" applyBorder="1" applyAlignment="1">
      <alignment horizontal="right"/>
    </xf>
    <xf numFmtId="168" fontId="4" fillId="2" borderId="0" xfId="0" applyNumberFormat="1" applyFont="1" applyFill="1" applyBorder="1"/>
    <xf numFmtId="0" fontId="4" fillId="2" borderId="0" xfId="0" applyFont="1" applyFill="1" applyBorder="1" applyAlignment="1">
      <alignment vertical="top" wrapText="1"/>
    </xf>
    <xf numFmtId="0" fontId="0" fillId="2" borderId="2" xfId="0" applyFill="1" applyBorder="1"/>
    <xf numFmtId="0" fontId="10" fillId="2" borderId="0" xfId="0" applyFont="1" applyFill="1" applyBorder="1" applyAlignment="1"/>
    <xf numFmtId="164" fontId="0" fillId="2" borderId="8" xfId="0" applyNumberFormat="1" applyFont="1" applyFill="1" applyBorder="1"/>
    <xf numFmtId="44" fontId="0" fillId="4" borderId="8" xfId="0" applyNumberFormat="1" applyFont="1" applyFill="1" applyBorder="1"/>
    <xf numFmtId="164" fontId="4" fillId="2" borderId="16" xfId="1" applyNumberFormat="1" applyFont="1" applyFill="1" applyBorder="1" applyAlignment="1">
      <alignment horizontal="left"/>
    </xf>
    <xf numFmtId="2" fontId="4" fillId="2" borderId="20" xfId="1" applyNumberFormat="1" applyFont="1" applyFill="1" applyBorder="1" applyAlignment="1">
      <alignment horizontal="center" vertical="center"/>
    </xf>
    <xf numFmtId="164" fontId="14" fillId="5" borderId="0" xfId="1" applyNumberFormat="1" applyFont="1" applyFill="1" applyBorder="1" applyProtection="1">
      <protection locked="0"/>
    </xf>
    <xf numFmtId="10" fontId="14" fillId="5" borderId="0" xfId="2" applyNumberFormat="1" applyFont="1" applyFill="1" applyBorder="1" applyAlignment="1" applyProtection="1">
      <alignment horizontal="right"/>
      <protection locked="0"/>
    </xf>
    <xf numFmtId="1" fontId="14" fillId="5" borderId="0" xfId="0" applyNumberFormat="1" applyFont="1" applyFill="1" applyBorder="1" applyAlignment="1" applyProtection="1">
      <alignment horizontal="right"/>
      <protection locked="0"/>
    </xf>
    <xf numFmtId="167" fontId="25" fillId="5" borderId="0" xfId="1" applyNumberFormat="1" applyFont="1" applyFill="1" applyBorder="1" applyAlignment="1" applyProtection="1">
      <protection locked="0"/>
    </xf>
    <xf numFmtId="10" fontId="25" fillId="5" borderId="0" xfId="2" applyNumberFormat="1" applyFont="1" applyFill="1" applyBorder="1" applyAlignment="1" applyProtection="1">
      <protection locked="0"/>
    </xf>
    <xf numFmtId="1" fontId="25" fillId="5" borderId="0" xfId="0" applyNumberFormat="1" applyFont="1" applyFill="1" applyBorder="1" applyAlignment="1" applyProtection="1">
      <protection locked="0"/>
    </xf>
    <xf numFmtId="164" fontId="14" fillId="5" borderId="0" xfId="1" applyNumberFormat="1" applyFont="1" applyFill="1" applyBorder="1" applyAlignment="1" applyProtection="1">
      <alignment horizontal="right"/>
      <protection locked="0"/>
    </xf>
    <xf numFmtId="0" fontId="10" fillId="2" borderId="0" xfId="0" applyFont="1" applyFill="1" applyBorder="1" applyAlignment="1">
      <alignment horizontal="center"/>
    </xf>
    <xf numFmtId="166" fontId="19" fillId="2" borderId="0" xfId="0" applyNumberFormat="1" applyFont="1" applyFill="1" applyBorder="1" applyAlignment="1">
      <alignment horizontal="left" vertical="top"/>
    </xf>
    <xf numFmtId="0" fontId="4" fillId="2" borderId="17" xfId="0" applyFont="1" applyFill="1" applyBorder="1" applyAlignment="1">
      <alignment horizontal="left"/>
    </xf>
    <xf numFmtId="0" fontId="4" fillId="2" borderId="0" xfId="0" applyFont="1" applyFill="1" applyBorder="1" applyAlignment="1">
      <alignment horizontal="left"/>
    </xf>
    <xf numFmtId="0" fontId="4" fillId="2" borderId="13" xfId="0" applyFont="1" applyFill="1" applyBorder="1" applyAlignment="1">
      <alignment wrapText="1"/>
    </xf>
    <xf numFmtId="0" fontId="4" fillId="2" borderId="3" xfId="0" applyFont="1" applyFill="1" applyBorder="1" applyAlignment="1">
      <alignment wrapText="1"/>
    </xf>
    <xf numFmtId="0" fontId="4" fillId="2" borderId="15" xfId="0" applyFont="1" applyFill="1" applyBorder="1" applyAlignment="1"/>
    <xf numFmtId="0" fontId="4" fillId="2" borderId="2" xfId="0" applyFont="1" applyFill="1" applyBorder="1" applyAlignment="1"/>
    <xf numFmtId="0" fontId="4" fillId="2" borderId="0" xfId="0" applyFont="1" applyFill="1" applyBorder="1" applyAlignment="1">
      <alignment horizontal="left" vertical="top" wrapText="1"/>
    </xf>
    <xf numFmtId="169" fontId="0" fillId="2" borderId="0" xfId="0" applyNumberFormat="1" applyFill="1"/>
    <xf numFmtId="0" fontId="10" fillId="2" borderId="0" xfId="0" applyFont="1" applyFill="1" applyBorder="1" applyAlignment="1">
      <alignment horizontal="center"/>
    </xf>
    <xf numFmtId="0" fontId="5" fillId="2"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164" fontId="0" fillId="7" borderId="0" xfId="0" applyNumberFormat="1" applyFont="1" applyFill="1" applyBorder="1"/>
    <xf numFmtId="44" fontId="4" fillId="2" borderId="0" xfId="1" applyFont="1" applyFill="1" applyBorder="1" applyAlignment="1">
      <alignment horizontal="center" vertical="center"/>
    </xf>
    <xf numFmtId="0" fontId="29" fillId="2" borderId="0" xfId="0" applyFont="1" applyFill="1" applyBorder="1" applyAlignment="1">
      <alignment horizontal="center"/>
    </xf>
    <xf numFmtId="0" fontId="0" fillId="2" borderId="0" xfId="0" applyFill="1" applyAlignment="1">
      <alignment vertical="center"/>
    </xf>
    <xf numFmtId="0" fontId="0" fillId="2" borderId="19" xfId="0" applyFill="1" applyBorder="1"/>
    <xf numFmtId="0" fontId="0" fillId="2" borderId="20" xfId="0" applyFill="1" applyBorder="1"/>
    <xf numFmtId="0" fontId="0" fillId="2" borderId="0" xfId="0" applyFill="1" applyAlignment="1">
      <alignment wrapText="1"/>
    </xf>
    <xf numFmtId="44" fontId="0" fillId="6" borderId="0" xfId="1" applyNumberFormat="1" applyFont="1" applyFill="1" applyBorder="1" applyProtection="1">
      <protection locked="0"/>
    </xf>
    <xf numFmtId="44" fontId="0" fillId="2" borderId="0" xfId="0" applyNumberFormat="1" applyFont="1" applyFill="1" applyBorder="1"/>
    <xf numFmtId="44" fontId="0" fillId="4" borderId="11" xfId="0" applyNumberFormat="1" applyFont="1" applyFill="1" applyBorder="1"/>
    <xf numFmtId="44" fontId="0" fillId="4" borderId="0" xfId="0" applyNumberFormat="1" applyFont="1" applyFill="1" applyBorder="1"/>
    <xf numFmtId="44" fontId="14" fillId="5" borderId="0" xfId="1" applyNumberFormat="1" applyFont="1" applyFill="1" applyBorder="1" applyAlignment="1" applyProtection="1">
      <alignment horizontal="right"/>
      <protection locked="0"/>
    </xf>
    <xf numFmtId="44" fontId="0" fillId="2" borderId="20" xfId="0" applyNumberFormat="1" applyFill="1" applyBorder="1"/>
    <xf numFmtId="0" fontId="4" fillId="2" borderId="16" xfId="1" applyNumberFormat="1" applyFont="1" applyFill="1" applyBorder="1" applyAlignment="1">
      <alignment horizontal="right"/>
    </xf>
    <xf numFmtId="164" fontId="14" fillId="2" borderId="0" xfId="1" applyNumberFormat="1" applyFont="1" applyFill="1" applyBorder="1" applyAlignment="1" applyProtection="1">
      <alignment horizontal="right"/>
      <protection locked="0"/>
    </xf>
    <xf numFmtId="0" fontId="18" fillId="2" borderId="0" xfId="0" applyFont="1" applyFill="1" applyAlignment="1">
      <alignment horizontal="center"/>
    </xf>
    <xf numFmtId="44" fontId="14" fillId="5" borderId="0" xfId="1" applyFont="1" applyFill="1" applyBorder="1" applyAlignment="1" applyProtection="1">
      <alignment horizontal="right"/>
      <protection locked="0"/>
    </xf>
    <xf numFmtId="0" fontId="18" fillId="2" borderId="19" xfId="0" applyFont="1" applyFill="1" applyBorder="1" applyAlignment="1">
      <alignment horizontal="center"/>
    </xf>
    <xf numFmtId="0" fontId="4" fillId="2" borderId="19" xfId="0" applyFont="1" applyFill="1" applyBorder="1" applyAlignment="1">
      <alignment horizontal="center" vertical="center"/>
    </xf>
    <xf numFmtId="164" fontId="0" fillId="6" borderId="0" xfId="1" applyNumberFormat="1" applyFont="1" applyFill="1" applyBorder="1" applyProtection="1">
      <protection locked="0"/>
    </xf>
    <xf numFmtId="0" fontId="28" fillId="2" borderId="0" xfId="0" applyFont="1" applyFill="1" applyAlignment="1">
      <alignment horizontal="left" vertical="top" wrapText="1"/>
    </xf>
    <xf numFmtId="167" fontId="10" fillId="2" borderId="0" xfId="1" applyNumberFormat="1" applyFont="1" applyFill="1" applyBorder="1" applyAlignment="1">
      <alignment horizontal="center" vertical="center"/>
    </xf>
    <xf numFmtId="165" fontId="9" fillId="2" borderId="3" xfId="1" applyNumberFormat="1" applyFont="1" applyFill="1" applyBorder="1" applyAlignment="1">
      <alignment horizontal="left"/>
    </xf>
    <xf numFmtId="165" fontId="9" fillId="2" borderId="2" xfId="1" applyNumberFormat="1" applyFont="1" applyFill="1" applyBorder="1" applyAlignment="1">
      <alignment horizontal="left"/>
    </xf>
    <xf numFmtId="0" fontId="8" fillId="2" borderId="1" xfId="0" applyFont="1" applyFill="1" applyBorder="1" applyAlignment="1">
      <alignment horizontal="left"/>
    </xf>
    <xf numFmtId="0" fontId="8" fillId="2" borderId="2" xfId="0" applyFont="1" applyFill="1" applyBorder="1" applyAlignment="1">
      <alignment horizontal="left"/>
    </xf>
    <xf numFmtId="166" fontId="13" fillId="2" borderId="0" xfId="0" applyNumberFormat="1" applyFont="1" applyFill="1" applyAlignment="1">
      <alignment horizontal="center"/>
    </xf>
    <xf numFmtId="167" fontId="10" fillId="2" borderId="3" xfId="1" applyNumberFormat="1" applyFont="1" applyFill="1" applyBorder="1" applyAlignment="1">
      <alignment horizontal="center" vertical="center"/>
    </xf>
    <xf numFmtId="165" fontId="9" fillId="2" borderId="2" xfId="1" applyNumberFormat="1" applyFont="1" applyFill="1" applyBorder="1" applyAlignment="1">
      <alignment horizontal="left" vertical="top"/>
    </xf>
    <xf numFmtId="0" fontId="4" fillId="2" borderId="2" xfId="0" applyFont="1" applyFill="1" applyBorder="1" applyAlignment="1">
      <alignment horizontal="left" vertical="center"/>
    </xf>
    <xf numFmtId="0" fontId="15" fillId="2" borderId="0" xfId="0" applyFont="1" applyFill="1" applyAlignment="1">
      <alignment horizontal="left" vertical="top" wrapText="1"/>
    </xf>
    <xf numFmtId="166" fontId="13" fillId="2" borderId="3" xfId="0" applyNumberFormat="1" applyFont="1" applyFill="1" applyBorder="1" applyAlignment="1">
      <alignment horizontal="center"/>
    </xf>
    <xf numFmtId="0" fontId="18" fillId="2" borderId="0" xfId="0" applyFont="1" applyFill="1" applyAlignment="1">
      <alignment horizontal="center"/>
    </xf>
    <xf numFmtId="0" fontId="18" fillId="2" borderId="0" xfId="0" applyFont="1" applyFill="1" applyBorder="1" applyAlignment="1">
      <alignment horizontal="center"/>
    </xf>
    <xf numFmtId="0" fontId="0" fillId="2" borderId="24" xfId="0" applyFill="1" applyBorder="1" applyAlignment="1">
      <alignment horizontal="center"/>
    </xf>
    <xf numFmtId="0" fontId="0" fillId="2" borderId="22" xfId="0" applyFill="1" applyBorder="1" applyAlignment="1">
      <alignment horizontal="center"/>
    </xf>
    <xf numFmtId="0" fontId="22" fillId="2" borderId="0" xfId="0" applyFont="1" applyFill="1" applyBorder="1" applyAlignment="1">
      <alignment horizontal="center"/>
    </xf>
    <xf numFmtId="166" fontId="24" fillId="2" borderId="0" xfId="0" applyNumberFormat="1" applyFont="1" applyFill="1" applyBorder="1" applyAlignment="1">
      <alignment horizontal="center"/>
    </xf>
    <xf numFmtId="0" fontId="23" fillId="2" borderId="2" xfId="0" applyFont="1" applyFill="1" applyBorder="1" applyAlignment="1">
      <alignment horizontal="left"/>
    </xf>
    <xf numFmtId="166" fontId="24" fillId="2" borderId="3" xfId="0" applyNumberFormat="1" applyFont="1" applyFill="1" applyBorder="1" applyAlignment="1">
      <alignment horizontal="center"/>
    </xf>
    <xf numFmtId="0" fontId="26" fillId="2" borderId="0" xfId="0" applyNumberFormat="1" applyFont="1" applyFill="1" applyBorder="1" applyAlignment="1">
      <alignment horizontal="left" vertical="top" wrapText="1"/>
    </xf>
    <xf numFmtId="0" fontId="18" fillId="2" borderId="19" xfId="0" applyFont="1" applyFill="1" applyBorder="1" applyAlignment="1">
      <alignment horizontal="center" vertical="center"/>
    </xf>
    <xf numFmtId="0" fontId="18" fillId="2" borderId="25" xfId="0" applyFont="1" applyFill="1" applyBorder="1" applyAlignment="1">
      <alignment horizontal="center" vertical="center"/>
    </xf>
    <xf numFmtId="167" fontId="18" fillId="2" borderId="25" xfId="1" applyNumberFormat="1" applyFont="1" applyFill="1" applyBorder="1" applyAlignment="1">
      <alignment horizontal="center" vertical="center"/>
    </xf>
    <xf numFmtId="167" fontId="18" fillId="2" borderId="20" xfId="1" applyNumberFormat="1" applyFont="1" applyFill="1" applyBorder="1" applyAlignment="1">
      <alignment horizontal="center" vertical="center"/>
    </xf>
    <xf numFmtId="0" fontId="0" fillId="2" borderId="23" xfId="0" applyFill="1" applyBorder="1" applyAlignment="1">
      <alignment horizontal="center"/>
    </xf>
    <xf numFmtId="0" fontId="10" fillId="2" borderId="0" xfId="0" applyFont="1" applyFill="1" applyBorder="1" applyAlignment="1">
      <alignment horizontal="center"/>
    </xf>
    <xf numFmtId="166" fontId="19" fillId="2" borderId="0" xfId="0" applyNumberFormat="1" applyFont="1" applyFill="1" applyBorder="1" applyAlignment="1">
      <alignment horizontal="center" vertical="top"/>
    </xf>
    <xf numFmtId="166" fontId="19" fillId="2" borderId="0" xfId="0" applyNumberFormat="1" applyFont="1" applyFill="1" applyBorder="1" applyAlignment="1">
      <alignment horizontal="left" vertical="top"/>
    </xf>
    <xf numFmtId="0" fontId="4" fillId="2" borderId="13" xfId="0" applyFont="1" applyFill="1" applyBorder="1" applyAlignment="1">
      <alignment horizontal="left" wrapText="1"/>
    </xf>
    <xf numFmtId="0" fontId="4" fillId="2" borderId="3" xfId="0" applyFont="1" applyFill="1" applyBorder="1" applyAlignment="1">
      <alignment horizontal="left" wrapText="1"/>
    </xf>
    <xf numFmtId="0" fontId="4" fillId="2" borderId="17" xfId="0" applyFont="1" applyFill="1" applyBorder="1" applyAlignment="1">
      <alignment horizontal="left"/>
    </xf>
    <xf numFmtId="0" fontId="4" fillId="2" borderId="0" xfId="0" applyFont="1" applyFill="1" applyBorder="1" applyAlignment="1">
      <alignment horizontal="left"/>
    </xf>
    <xf numFmtId="0" fontId="4" fillId="2" borderId="13" xfId="0" applyFont="1" applyFill="1" applyBorder="1" applyAlignment="1">
      <alignment wrapText="1"/>
    </xf>
    <xf numFmtId="0" fontId="4" fillId="2" borderId="3" xfId="0" applyFont="1" applyFill="1" applyBorder="1" applyAlignment="1">
      <alignment wrapText="1"/>
    </xf>
    <xf numFmtId="0" fontId="4" fillId="2" borderId="15" xfId="0" applyFont="1" applyFill="1" applyBorder="1" applyAlignment="1">
      <alignment horizontal="left"/>
    </xf>
    <xf numFmtId="0" fontId="4" fillId="2" borderId="2" xfId="0" applyFont="1" applyFill="1" applyBorder="1" applyAlignment="1">
      <alignment horizontal="left"/>
    </xf>
    <xf numFmtId="0" fontId="4" fillId="2" borderId="15" xfId="0" applyFont="1" applyFill="1" applyBorder="1" applyAlignment="1"/>
    <xf numFmtId="0" fontId="4" fillId="2" borderId="2" xfId="0" applyFont="1" applyFill="1" applyBorder="1" applyAlignment="1"/>
    <xf numFmtId="0" fontId="4" fillId="2" borderId="19" xfId="0" applyFont="1" applyFill="1" applyBorder="1" applyAlignment="1">
      <alignment horizontal="left" vertical="top" wrapText="1"/>
    </xf>
    <xf numFmtId="0" fontId="4" fillId="2" borderId="25" xfId="0" applyFont="1" applyFill="1" applyBorder="1" applyAlignment="1">
      <alignment horizontal="left" vertical="top" wrapText="1"/>
    </xf>
    <xf numFmtId="0" fontId="18" fillId="2" borderId="19"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30" fillId="2" borderId="3" xfId="0" applyFont="1" applyFill="1" applyBorder="1" applyAlignment="1">
      <alignment horizontal="left" vertical="top" wrapText="1"/>
    </xf>
    <xf numFmtId="0" fontId="30" fillId="2" borderId="0" xfId="0" applyFont="1" applyFill="1" applyBorder="1" applyAlignment="1">
      <alignment horizontal="left" vertical="top" wrapText="1"/>
    </xf>
    <xf numFmtId="0" fontId="0" fillId="2" borderId="0" xfId="0" applyFill="1" applyAlignment="1">
      <alignment horizontal="left" vertical="top" wrapText="1"/>
    </xf>
  </cellXfs>
  <cellStyles count="3">
    <cellStyle name="Currency" xfId="1" builtinId="4"/>
    <cellStyle name="Normal" xfId="0" builtinId="0"/>
    <cellStyle name="Percent" xfId="2" builtinId="5"/>
  </cellStyles>
  <dxfs count="28">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0.14996795556505021"/>
      </font>
    </dxf>
    <dxf>
      <fill>
        <patternFill>
          <bgColor theme="2" tint="-9.9948118533890809E-2"/>
        </patternFill>
      </fill>
    </dxf>
    <dxf>
      <font>
        <color theme="2" tint="-9.9948118533890809E-2"/>
      </font>
    </dxf>
    <dxf>
      <fill>
        <patternFill>
          <bgColor theme="2" tint="-9.9948118533890809E-2"/>
        </patternFill>
      </fill>
    </dxf>
    <dxf>
      <font>
        <color theme="2" tint="-9.9948118533890809E-2"/>
      </font>
    </dxf>
    <dxf>
      <fill>
        <patternFill>
          <bgColor theme="2" tint="-9.9948118533890809E-2"/>
        </patternFill>
      </fill>
    </dxf>
    <dxf>
      <font>
        <color theme="2" tint="-9.9948118533890809E-2"/>
      </font>
    </dxf>
    <dxf>
      <font>
        <color theme="0"/>
      </font>
      <fill>
        <patternFill>
          <bgColor theme="0"/>
        </patternFill>
      </fill>
    </dxf>
    <dxf>
      <font>
        <color theme="0"/>
      </font>
      <fill>
        <patternFill>
          <bgColor theme="0"/>
        </patternFill>
      </fill>
    </dxf>
    <dxf>
      <font>
        <color theme="0" tint="-0.14996795556505021"/>
      </font>
    </dxf>
    <dxf>
      <fill>
        <patternFill>
          <bgColor theme="2" tint="-9.9948118533890809E-2"/>
        </patternFill>
      </fill>
    </dxf>
    <dxf>
      <font>
        <color theme="0"/>
      </font>
      <fill>
        <patternFill>
          <bgColor theme="0"/>
        </patternFill>
      </fill>
    </dxf>
    <dxf>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0B0F0"/>
      <color rgb="FFB9EDFF"/>
      <color rgb="FFE1F7FF"/>
      <color rgb="FF92D050"/>
      <color rgb="FFDFF1CB"/>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Total Interest</a:t>
            </a:r>
            <a:r>
              <a:rPr lang="en-US" sz="1800" baseline="0"/>
              <a:t> Paid</a:t>
            </a:r>
          </a:p>
          <a:p>
            <a:pPr>
              <a:defRPr sz="1800"/>
            </a:pP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spPr>
            <a:solidFill>
              <a:schemeClr val="accent2"/>
            </a:solidFill>
            <a:ln>
              <a:noFill/>
            </a:ln>
            <a:effectLst>
              <a:softEdge rad="0"/>
            </a:effectLst>
          </c:spPr>
          <c:invertIfNegative val="0"/>
          <c:dPt>
            <c:idx val="0"/>
            <c:invertIfNegative val="0"/>
            <c:bubble3D val="0"/>
            <c:spPr>
              <a:solidFill>
                <a:srgbClr val="B9EDFF"/>
              </a:solidFill>
              <a:ln>
                <a:noFill/>
              </a:ln>
              <a:effectLst>
                <a:softEdge rad="0"/>
              </a:effectLst>
            </c:spPr>
            <c:extLst>
              <c:ext xmlns:c16="http://schemas.microsoft.com/office/drawing/2014/chart" uri="{C3380CC4-5D6E-409C-BE32-E72D297353CC}">
                <c16:uniqueId val="{00000004-9747-41A7-B4D0-F340F04F01E5}"/>
              </c:ext>
            </c:extLst>
          </c:dPt>
          <c:dPt>
            <c:idx val="1"/>
            <c:invertIfNegative val="0"/>
            <c:bubble3D val="0"/>
            <c:spPr>
              <a:solidFill>
                <a:srgbClr val="00B0F0"/>
              </a:solidFill>
              <a:ln>
                <a:noFill/>
              </a:ln>
              <a:effectLst>
                <a:softEdge rad="0"/>
              </a:effectLst>
            </c:spPr>
            <c:extLst>
              <c:ext xmlns:c16="http://schemas.microsoft.com/office/drawing/2014/chart" uri="{C3380CC4-5D6E-409C-BE32-E72D297353CC}">
                <c16:uniqueId val="{00000003-9747-41A7-B4D0-F340F04F01E5}"/>
              </c:ext>
            </c:extLst>
          </c:dPt>
          <c:dLbls>
            <c:numFmt formatCode="&quot;$&quot;#,##0" sourceLinked="0"/>
            <c:spPr>
              <a:noFill/>
              <a:ln>
                <a:noFill/>
              </a:ln>
              <a:effectLst/>
            </c:spPr>
            <c:txPr>
              <a:bodyPr rot="0" spcFirstLastPara="1" vertOverflow="clip" horzOverflow="clip" vert="horz" wrap="square" lIns="38100" tIns="19050" rIns="38100" bIns="19050" anchor="ctr" anchorCtr="0">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('Mortgage Comparison'!$J$5,'Mortgage Comparison'!$J$12)</c:f>
              <c:strCache>
                <c:ptCount val="2"/>
                <c:pt idx="0">
                  <c:v>Total Interest Paid 15-Year</c:v>
                </c:pt>
                <c:pt idx="1">
                  <c:v>Total Interest Paid 30-Year</c:v>
                </c:pt>
              </c:strCache>
            </c:strRef>
          </c:cat>
          <c:val>
            <c:numRef>
              <c:f>('Mortgage Comparison'!$L$5,'Mortgage Comparison'!$L$12)</c:f>
              <c:numCache>
                <c:formatCode>"$"#,##0</c:formatCode>
                <c:ptCount val="2"/>
                <c:pt idx="0">
                  <c:v>50055.144054043936</c:v>
                </c:pt>
                <c:pt idx="1">
                  <c:v>129443.63035650547</c:v>
                </c:pt>
              </c:numCache>
            </c:numRef>
          </c:val>
          <c:extLst>
            <c:ext xmlns:c16="http://schemas.microsoft.com/office/drawing/2014/chart" uri="{C3380CC4-5D6E-409C-BE32-E72D297353CC}">
              <c16:uniqueId val="{00000001-9747-41A7-B4D0-F340F04F01E5}"/>
            </c:ext>
          </c:extLst>
        </c:ser>
        <c:dLbls>
          <c:showLegendKey val="0"/>
          <c:showVal val="0"/>
          <c:showCatName val="0"/>
          <c:showSerName val="0"/>
          <c:showPercent val="0"/>
          <c:showBubbleSize val="0"/>
        </c:dLbls>
        <c:gapWidth val="5"/>
        <c:axId val="1410886527"/>
        <c:axId val="1189475791"/>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('Mortgage Comparison'!$J$5,'Mortgage Comparison'!$J$12)</c15:sqref>
                        </c15:formulaRef>
                      </c:ext>
                    </c:extLst>
                    <c:strCache>
                      <c:ptCount val="2"/>
                      <c:pt idx="0">
                        <c:v>Total Interest Paid 15-Year</c:v>
                      </c:pt>
                      <c:pt idx="1">
                        <c:v>Total Interest Paid 30-Year</c:v>
                      </c:pt>
                    </c:strCache>
                  </c:strRef>
                </c:cat>
                <c:val>
                  <c:numRef>
                    <c:extLst>
                      <c:ext uri="{02D57815-91ED-43cb-92C2-25804820EDAC}">
                        <c15:formulaRef>
                          <c15:sqref>('Mortgage Comparison'!$K$5,'Mortgage Comparison'!$K$12)</c15:sqref>
                        </c15:formulaRef>
                      </c:ext>
                    </c:extLst>
                    <c:numCache>
                      <c:formatCode>General</c:formatCode>
                      <c:ptCount val="2"/>
                    </c:numCache>
                  </c:numRef>
                </c:val>
                <c:extLst>
                  <c:ext xmlns:c16="http://schemas.microsoft.com/office/drawing/2014/chart" uri="{C3380CC4-5D6E-409C-BE32-E72D297353CC}">
                    <c16:uniqueId val="{00000000-9747-41A7-B4D0-F340F04F01E5}"/>
                  </c:ext>
                </c:extLst>
              </c15:ser>
            </c15:filteredBarSeries>
          </c:ext>
        </c:extLst>
      </c:barChart>
      <c:catAx>
        <c:axId val="14108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89475791"/>
        <c:crosses val="autoZero"/>
        <c:auto val="1"/>
        <c:lblAlgn val="ctr"/>
        <c:lblOffset val="100"/>
        <c:noMultiLvlLbl val="0"/>
      </c:catAx>
      <c:valAx>
        <c:axId val="1189475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8865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Monthly Payment</a:t>
            </a:r>
          </a:p>
          <a:p>
            <a:pPr>
              <a:defRPr sz="1800" b="0" i="0" u="none" strike="noStrike" kern="1200" spc="0" baseline="0">
                <a:solidFill>
                  <a:schemeClr val="tx1">
                    <a:lumMod val="65000"/>
                    <a:lumOff val="35000"/>
                  </a:schemeClr>
                </a:solidFill>
                <a:latin typeface="+mn-lt"/>
                <a:ea typeface="+mn-ea"/>
                <a:cs typeface="+mn-cs"/>
              </a:defRPr>
            </a:pPr>
            <a:endParaRPr lang="en-US" sz="1800"/>
          </a:p>
        </c:rich>
      </c:tx>
      <c:overlay val="0"/>
      <c:spPr>
        <a:noFill/>
        <a:ln>
          <a:noFill/>
        </a:ln>
        <a:effectLst/>
      </c:spPr>
    </c:title>
    <c:autoTitleDeleted val="0"/>
    <c:plotArea>
      <c:layout/>
      <c:barChart>
        <c:barDir val="col"/>
        <c:grouping val="clustered"/>
        <c:varyColors val="0"/>
        <c:ser>
          <c:idx val="1"/>
          <c:order val="1"/>
          <c:spPr>
            <a:solidFill>
              <a:schemeClr val="accent2"/>
            </a:solidFill>
            <a:ln>
              <a:noFill/>
            </a:ln>
            <a:effectLst/>
          </c:spPr>
          <c:invertIfNegative val="0"/>
          <c:dPt>
            <c:idx val="0"/>
            <c:invertIfNegative val="0"/>
            <c:bubble3D val="0"/>
            <c:spPr>
              <a:solidFill>
                <a:srgbClr val="B9EDFF"/>
              </a:solidFill>
              <a:ln>
                <a:noFill/>
              </a:ln>
              <a:effectLst/>
            </c:spPr>
            <c:extLst>
              <c:ext xmlns:c16="http://schemas.microsoft.com/office/drawing/2014/chart" uri="{C3380CC4-5D6E-409C-BE32-E72D297353CC}">
                <c16:uniqueId val="{00000003-B862-46F1-AAE0-AE09109CE985}"/>
              </c:ext>
            </c:extLst>
          </c:dPt>
          <c:dPt>
            <c:idx val="1"/>
            <c:invertIfNegative val="0"/>
            <c:bubble3D val="0"/>
            <c:spPr>
              <a:solidFill>
                <a:srgbClr val="00B0F0"/>
              </a:solidFill>
              <a:ln>
                <a:noFill/>
              </a:ln>
              <a:effectLst/>
            </c:spPr>
            <c:extLst>
              <c:ext xmlns:c16="http://schemas.microsoft.com/office/drawing/2014/chart" uri="{C3380CC4-5D6E-409C-BE32-E72D297353CC}">
                <c16:uniqueId val="{00000004-B862-46F1-AAE0-AE09109CE985}"/>
              </c:ext>
            </c:extLst>
          </c:dPt>
          <c:dLbls>
            <c:numFmt formatCode="&quot;$&quot;#,##0" sourceLinked="0"/>
            <c:spPr>
              <a:noFill/>
              <a:ln>
                <a:noFill/>
              </a:ln>
              <a:effectLst/>
            </c:spPr>
            <c:txPr>
              <a:bodyPr rot="0" spcFirstLastPara="1" vertOverflow="ellipsis" vert="horz" wrap="square" lIns="0" tIns="19050" rIns="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('Mortgage Comparison'!$J$4,'Mortgage Comparison'!$J$11)</c:f>
              <c:strCache>
                <c:ptCount val="2"/>
                <c:pt idx="0">
                  <c:v>Monthly Payment 15-Year</c:v>
                </c:pt>
                <c:pt idx="1">
                  <c:v>Monthly Payment 30-Year</c:v>
                </c:pt>
              </c:strCache>
            </c:strRef>
          </c:cat>
          <c:val>
            <c:numRef>
              <c:f>('Mortgage Comparison'!$L$4,'Mortgage Comparison'!$L$11)</c:f>
              <c:numCache>
                <c:formatCode>"$"#,##0</c:formatCode>
                <c:ptCount val="2"/>
                <c:pt idx="0">
                  <c:v>1666.973022522466</c:v>
                </c:pt>
                <c:pt idx="1">
                  <c:v>1054.0100843236262</c:v>
                </c:pt>
              </c:numCache>
            </c:numRef>
          </c:val>
          <c:extLst>
            <c:ext xmlns:c16="http://schemas.microsoft.com/office/drawing/2014/chart" uri="{C3380CC4-5D6E-409C-BE32-E72D297353CC}">
              <c16:uniqueId val="{00000001-B862-46F1-AAE0-AE09109CE985}"/>
            </c:ext>
          </c:extLst>
        </c:ser>
        <c:dLbls>
          <c:showLegendKey val="0"/>
          <c:showVal val="0"/>
          <c:showCatName val="0"/>
          <c:showSerName val="0"/>
          <c:showPercent val="0"/>
          <c:showBubbleSize val="0"/>
        </c:dLbls>
        <c:gapWidth val="5"/>
        <c:axId val="1410886527"/>
        <c:axId val="1554916335"/>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('Mortgage Comparison'!$J$4,'Mortgage Comparison'!$J$11)</c15:sqref>
                        </c15:formulaRef>
                      </c:ext>
                    </c:extLst>
                    <c:strCache>
                      <c:ptCount val="2"/>
                      <c:pt idx="0">
                        <c:v>Monthly Payment 15-Year</c:v>
                      </c:pt>
                      <c:pt idx="1">
                        <c:v>Monthly Payment 30-Year</c:v>
                      </c:pt>
                    </c:strCache>
                  </c:strRef>
                </c:cat>
                <c:val>
                  <c:numRef>
                    <c:extLst>
                      <c:ext uri="{02D57815-91ED-43cb-92C2-25804820EDAC}">
                        <c15:formulaRef>
                          <c15:sqref>('Mortgage Comparison'!$K$4,'Mortgage Comparison'!$K$11)</c15:sqref>
                        </c15:formulaRef>
                      </c:ext>
                    </c:extLst>
                    <c:numCache>
                      <c:formatCode>General</c:formatCode>
                      <c:ptCount val="2"/>
                    </c:numCache>
                  </c:numRef>
                </c:val>
                <c:extLst>
                  <c:ext xmlns:c16="http://schemas.microsoft.com/office/drawing/2014/chart" uri="{C3380CC4-5D6E-409C-BE32-E72D297353CC}">
                    <c16:uniqueId val="{00000000-B862-46F1-AAE0-AE09109CE985}"/>
                  </c:ext>
                </c:extLst>
              </c15:ser>
            </c15:filteredBarSeries>
          </c:ext>
        </c:extLst>
      </c:barChart>
      <c:catAx>
        <c:axId val="14108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554916335"/>
        <c:crosses val="autoZero"/>
        <c:auto val="1"/>
        <c:lblAlgn val="ctr"/>
        <c:lblOffset val="100"/>
        <c:noMultiLvlLbl val="0"/>
      </c:catAx>
      <c:valAx>
        <c:axId val="15549163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8865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33131</xdr:colOff>
      <xdr:row>0</xdr:row>
      <xdr:rowOff>0</xdr:rowOff>
    </xdr:from>
    <xdr:to>
      <xdr:col>7</xdr:col>
      <xdr:colOff>8284</xdr:colOff>
      <xdr:row>1</xdr:row>
      <xdr:rowOff>286534</xdr:rowOff>
    </xdr:to>
    <xdr:pic>
      <xdr:nvPicPr>
        <xdr:cNvPr id="2" name="Picture 3">
          <a:extLst>
            <a:ext uri="{FF2B5EF4-FFF2-40B4-BE49-F238E27FC236}">
              <a16:creationId xmlns:a16="http://schemas.microsoft.com/office/drawing/2014/main" id="{B9E512E1-17CE-4C74-A89B-C96B419705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131" y="0"/>
          <a:ext cx="1316935" cy="477034"/>
        </a:xfrm>
        <a:prstGeom prst="rect">
          <a:avLst/>
        </a:prstGeom>
      </xdr:spPr>
    </xdr:pic>
    <xdr:clientData/>
  </xdr:twoCellAnchor>
  <xdr:twoCellAnchor editAs="oneCell">
    <xdr:from>
      <xdr:col>2</xdr:col>
      <xdr:colOff>331307</xdr:colOff>
      <xdr:row>15</xdr:row>
      <xdr:rowOff>239835</xdr:rowOff>
    </xdr:from>
    <xdr:to>
      <xdr:col>7</xdr:col>
      <xdr:colOff>99392</xdr:colOff>
      <xdr:row>47</xdr:row>
      <xdr:rowOff>149902</xdr:rowOff>
    </xdr:to>
    <xdr:pic>
      <xdr:nvPicPr>
        <xdr:cNvPr id="3" name="Picture 2">
          <a:extLst>
            <a:ext uri="{FF2B5EF4-FFF2-40B4-BE49-F238E27FC236}">
              <a16:creationId xmlns:a16="http://schemas.microsoft.com/office/drawing/2014/main" id="{67C4901F-563F-48AF-8E67-21F35B3468F7}"/>
            </a:ext>
          </a:extLst>
        </xdr:cNvPr>
        <xdr:cNvPicPr>
          <a:picLocks noChangeAspect="1"/>
        </xdr:cNvPicPr>
      </xdr:nvPicPr>
      <xdr:blipFill>
        <a:blip xmlns:r="http://schemas.openxmlformats.org/officeDocument/2006/relationships" r:embed="rId2" cstate="print">
          <a:alphaModFix amt="16000"/>
          <a:extLst>
            <a:ext uri="{28A0092B-C50C-407E-A947-70E740481C1C}">
              <a14:useLocalDpi xmlns:a14="http://schemas.microsoft.com/office/drawing/2010/main" val="0"/>
            </a:ext>
          </a:extLst>
        </a:blip>
        <a:stretch>
          <a:fillRect/>
        </a:stretch>
      </xdr:blipFill>
      <xdr:spPr>
        <a:xfrm>
          <a:off x="1457742" y="3196726"/>
          <a:ext cx="6808302" cy="6080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14</xdr:row>
      <xdr:rowOff>85725</xdr:rowOff>
    </xdr:from>
    <xdr:to>
      <xdr:col>7</xdr:col>
      <xdr:colOff>22412</xdr:colOff>
      <xdr:row>35</xdr:row>
      <xdr:rowOff>95250</xdr:rowOff>
    </xdr:to>
    <xdr:graphicFrame macro="">
      <xdr:nvGraphicFramePr>
        <xdr:cNvPr id="5" name="Chart 4">
          <a:extLst>
            <a:ext uri="{FF2B5EF4-FFF2-40B4-BE49-F238E27FC236}">
              <a16:creationId xmlns:a16="http://schemas.microsoft.com/office/drawing/2014/main" id="{A2203A77-685B-4D5F-99C3-84CD98684A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14</xdr:row>
      <xdr:rowOff>82827</xdr:rowOff>
    </xdr:from>
    <xdr:to>
      <xdr:col>14</xdr:col>
      <xdr:colOff>476251</xdr:colOff>
      <xdr:row>35</xdr:row>
      <xdr:rowOff>91109</xdr:rowOff>
    </xdr:to>
    <xdr:graphicFrame macro="">
      <xdr:nvGraphicFramePr>
        <xdr:cNvPr id="3" name="Chart 1">
          <a:extLst>
            <a:ext uri="{FF2B5EF4-FFF2-40B4-BE49-F238E27FC236}">
              <a16:creationId xmlns:a16="http://schemas.microsoft.com/office/drawing/2014/main" id="{B185F207-4E5E-454A-8696-3F116268CE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80596</xdr:colOff>
      <xdr:row>0</xdr:row>
      <xdr:rowOff>21981</xdr:rowOff>
    </xdr:from>
    <xdr:to>
      <xdr:col>2</xdr:col>
      <xdr:colOff>838120</xdr:colOff>
      <xdr:row>2</xdr:row>
      <xdr:rowOff>69902</xdr:rowOff>
    </xdr:to>
    <xdr:pic>
      <xdr:nvPicPr>
        <xdr:cNvPr id="7" name="Picture 3">
          <a:extLst>
            <a:ext uri="{FF2B5EF4-FFF2-40B4-BE49-F238E27FC236}">
              <a16:creationId xmlns:a16="http://schemas.microsoft.com/office/drawing/2014/main" id="{DBA5DB5E-83D6-4CCE-9F24-CD700CF217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8731" y="21981"/>
          <a:ext cx="1316935" cy="477034"/>
        </a:xfrm>
        <a:prstGeom prst="rect">
          <a:avLst/>
        </a:prstGeom>
      </xdr:spPr>
    </xdr:pic>
    <xdr:clientData/>
  </xdr:twoCellAnchor>
  <xdr:twoCellAnchor editAs="oneCell">
    <xdr:from>
      <xdr:col>1</xdr:col>
      <xdr:colOff>347384</xdr:colOff>
      <xdr:row>38</xdr:row>
      <xdr:rowOff>78441</xdr:rowOff>
    </xdr:from>
    <xdr:to>
      <xdr:col>7</xdr:col>
      <xdr:colOff>196812</xdr:colOff>
      <xdr:row>67</xdr:row>
      <xdr:rowOff>104100</xdr:rowOff>
    </xdr:to>
    <xdr:pic>
      <xdr:nvPicPr>
        <xdr:cNvPr id="6" name="Picture 5">
          <a:extLst>
            <a:ext uri="{FF2B5EF4-FFF2-40B4-BE49-F238E27FC236}">
              <a16:creationId xmlns:a16="http://schemas.microsoft.com/office/drawing/2014/main" id="{6D91A35C-B911-4693-A48E-2E8D7AF68BD4}"/>
            </a:ext>
          </a:extLst>
        </xdr:cNvPr>
        <xdr:cNvPicPr>
          <a:picLocks noChangeAspect="1"/>
        </xdr:cNvPicPr>
      </xdr:nvPicPr>
      <xdr:blipFill>
        <a:blip xmlns:r="http://schemas.openxmlformats.org/officeDocument/2006/relationships" r:embed="rId4" cstate="print">
          <a:alphaModFix amt="16000"/>
          <a:extLst>
            <a:ext uri="{28A0092B-C50C-407E-A947-70E740481C1C}">
              <a14:useLocalDpi xmlns:a14="http://schemas.microsoft.com/office/drawing/2010/main" val="0"/>
            </a:ext>
          </a:extLst>
        </a:blip>
        <a:stretch>
          <a:fillRect/>
        </a:stretch>
      </xdr:blipFill>
      <xdr:spPr>
        <a:xfrm>
          <a:off x="952502" y="8023412"/>
          <a:ext cx="6214369" cy="5550159"/>
        </a:xfrm>
        <a:prstGeom prst="rect">
          <a:avLst/>
        </a:prstGeom>
      </xdr:spPr>
    </xdr:pic>
    <xdr:clientData/>
  </xdr:twoCellAnchor>
  <xdr:twoCellAnchor editAs="oneCell">
    <xdr:from>
      <xdr:col>8</xdr:col>
      <xdr:colOff>134473</xdr:colOff>
      <xdr:row>38</xdr:row>
      <xdr:rowOff>78444</xdr:rowOff>
    </xdr:from>
    <xdr:to>
      <xdr:col>29</xdr:col>
      <xdr:colOff>208018</xdr:colOff>
      <xdr:row>67</xdr:row>
      <xdr:rowOff>104103</xdr:rowOff>
    </xdr:to>
    <xdr:pic>
      <xdr:nvPicPr>
        <xdr:cNvPr id="8" name="Picture 7">
          <a:extLst>
            <a:ext uri="{FF2B5EF4-FFF2-40B4-BE49-F238E27FC236}">
              <a16:creationId xmlns:a16="http://schemas.microsoft.com/office/drawing/2014/main" id="{2132F8F5-547D-4E4F-9E5D-70E5A70DE620}"/>
            </a:ext>
          </a:extLst>
        </xdr:cNvPr>
        <xdr:cNvPicPr>
          <a:picLocks noChangeAspect="1"/>
        </xdr:cNvPicPr>
      </xdr:nvPicPr>
      <xdr:blipFill>
        <a:blip xmlns:r="http://schemas.openxmlformats.org/officeDocument/2006/relationships" r:embed="rId4" cstate="print">
          <a:alphaModFix amt="16000"/>
          <a:extLst>
            <a:ext uri="{28A0092B-C50C-407E-A947-70E740481C1C}">
              <a14:useLocalDpi xmlns:a14="http://schemas.microsoft.com/office/drawing/2010/main" val="0"/>
            </a:ext>
          </a:extLst>
        </a:blip>
        <a:stretch>
          <a:fillRect/>
        </a:stretch>
      </xdr:blipFill>
      <xdr:spPr>
        <a:xfrm>
          <a:off x="7339855" y="8023415"/>
          <a:ext cx="6214369" cy="55501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19</xdr:row>
      <xdr:rowOff>28574</xdr:rowOff>
    </xdr:from>
    <xdr:to>
      <xdr:col>30</xdr:col>
      <xdr:colOff>480319</xdr:colOff>
      <xdr:row>48</xdr:row>
      <xdr:rowOff>54233</xdr:rowOff>
    </xdr:to>
    <xdr:pic>
      <xdr:nvPicPr>
        <xdr:cNvPr id="7" name="Picture 6">
          <a:extLst>
            <a:ext uri="{FF2B5EF4-FFF2-40B4-BE49-F238E27FC236}">
              <a16:creationId xmlns:a16="http://schemas.microsoft.com/office/drawing/2014/main" id="{41FFF564-F8BA-4C40-AD60-34474F5284EC}"/>
            </a:ext>
          </a:extLst>
        </xdr:cNvPr>
        <xdr:cNvPicPr>
          <a:picLocks noChangeAspect="1"/>
        </xdr:cNvPicPr>
      </xdr:nvPicPr>
      <xdr:blipFill>
        <a:blip xmlns:r="http://schemas.openxmlformats.org/officeDocument/2006/relationships" r:embed="rId1" cstate="print">
          <a:alphaModFix amt="16000"/>
          <a:extLst>
            <a:ext uri="{28A0092B-C50C-407E-A947-70E740481C1C}">
              <a14:useLocalDpi xmlns:a14="http://schemas.microsoft.com/office/drawing/2010/main" val="0"/>
            </a:ext>
          </a:extLst>
        </a:blip>
        <a:stretch>
          <a:fillRect/>
        </a:stretch>
      </xdr:blipFill>
      <xdr:spPr>
        <a:xfrm>
          <a:off x="1800225" y="4524374"/>
          <a:ext cx="6214369" cy="5550159"/>
        </a:xfrm>
        <a:prstGeom prst="rect">
          <a:avLst/>
        </a:prstGeom>
      </xdr:spPr>
    </xdr:pic>
    <xdr:clientData/>
  </xdr:twoCellAnchor>
  <xdr:twoCellAnchor editAs="oneCell">
    <xdr:from>
      <xdr:col>1</xdr:col>
      <xdr:colOff>6569</xdr:colOff>
      <xdr:row>0</xdr:row>
      <xdr:rowOff>118242</xdr:rowOff>
    </xdr:from>
    <xdr:to>
      <xdr:col>3</xdr:col>
      <xdr:colOff>284234</xdr:colOff>
      <xdr:row>1</xdr:row>
      <xdr:rowOff>260054</xdr:rowOff>
    </xdr:to>
    <xdr:pic>
      <xdr:nvPicPr>
        <xdr:cNvPr id="2" name="Picture 1" descr="AllGen Financial Advisors, Inc.">
          <a:extLst>
            <a:ext uri="{FF2B5EF4-FFF2-40B4-BE49-F238E27FC236}">
              <a16:creationId xmlns:a16="http://schemas.microsoft.com/office/drawing/2014/main" id="{1D683CE1-B45A-4067-BE5A-C282BAA79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897" y="118242"/>
          <a:ext cx="1530569" cy="33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56028</xdr:colOff>
      <xdr:row>0</xdr:row>
      <xdr:rowOff>134471</xdr:rowOff>
    </xdr:from>
    <xdr:to>
      <xdr:col>3</xdr:col>
      <xdr:colOff>448235</xdr:colOff>
      <xdr:row>1</xdr:row>
      <xdr:rowOff>321257</xdr:rowOff>
    </xdr:to>
    <xdr:pic>
      <xdr:nvPicPr>
        <xdr:cNvPr id="2" name="Picture 1" descr="AllGen Financial Advisors, Inc.">
          <a:extLst>
            <a:ext uri="{FF2B5EF4-FFF2-40B4-BE49-F238E27FC236}">
              <a16:creationId xmlns:a16="http://schemas.microsoft.com/office/drawing/2014/main" id="{C0EF702B-5F76-4F3C-AB02-7090E3AC3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969" y="134471"/>
          <a:ext cx="1725707" cy="377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781050</xdr:colOff>
      <xdr:row>20</xdr:row>
      <xdr:rowOff>0</xdr:rowOff>
    </xdr:from>
    <xdr:to>
      <xdr:col>7</xdr:col>
      <xdr:colOff>985144</xdr:colOff>
      <xdr:row>49</xdr:row>
      <xdr:rowOff>25659</xdr:rowOff>
    </xdr:to>
    <xdr:pic>
      <xdr:nvPicPr>
        <xdr:cNvPr id="3" name="Picture 2">
          <a:extLst>
            <a:ext uri="{FF2B5EF4-FFF2-40B4-BE49-F238E27FC236}">
              <a16:creationId xmlns:a16="http://schemas.microsoft.com/office/drawing/2014/main" id="{8B68E3F4-E7D4-47E0-AD91-98136E7A18F5}"/>
            </a:ext>
          </a:extLst>
        </xdr:cNvPr>
        <xdr:cNvPicPr>
          <a:picLocks noChangeAspect="1"/>
        </xdr:cNvPicPr>
      </xdr:nvPicPr>
      <xdr:blipFill>
        <a:blip xmlns:r="http://schemas.openxmlformats.org/officeDocument/2006/relationships" r:embed="rId2" cstate="print">
          <a:alphaModFix amt="16000"/>
          <a:extLst>
            <a:ext uri="{28A0092B-C50C-407E-A947-70E740481C1C}">
              <a14:useLocalDpi xmlns:a14="http://schemas.microsoft.com/office/drawing/2010/main" val="0"/>
            </a:ext>
          </a:extLst>
        </a:blip>
        <a:stretch>
          <a:fillRect/>
        </a:stretch>
      </xdr:blipFill>
      <xdr:spPr>
        <a:xfrm>
          <a:off x="1895475" y="4648200"/>
          <a:ext cx="6214369" cy="5550159"/>
        </a:xfrm>
        <a:prstGeom prst="rect">
          <a:avLst/>
        </a:prstGeom>
      </xdr:spPr>
    </xdr:pic>
    <xdr:clientData/>
  </xdr:twoCellAnchor>
  <xdr:twoCellAnchor editAs="oneCell">
    <xdr:from>
      <xdr:col>10</xdr:col>
      <xdr:colOff>1085850</xdr:colOff>
      <xdr:row>20</xdr:row>
      <xdr:rowOff>9525</xdr:rowOff>
    </xdr:from>
    <xdr:to>
      <xdr:col>35</xdr:col>
      <xdr:colOff>289819</xdr:colOff>
      <xdr:row>49</xdr:row>
      <xdr:rowOff>35184</xdr:rowOff>
    </xdr:to>
    <xdr:pic>
      <xdr:nvPicPr>
        <xdr:cNvPr id="4" name="Picture 3">
          <a:extLst>
            <a:ext uri="{FF2B5EF4-FFF2-40B4-BE49-F238E27FC236}">
              <a16:creationId xmlns:a16="http://schemas.microsoft.com/office/drawing/2014/main" id="{4CE634FE-52AD-484A-BF15-740B9F3C503C}"/>
            </a:ext>
          </a:extLst>
        </xdr:cNvPr>
        <xdr:cNvPicPr>
          <a:picLocks noChangeAspect="1"/>
        </xdr:cNvPicPr>
      </xdr:nvPicPr>
      <xdr:blipFill>
        <a:blip xmlns:r="http://schemas.openxmlformats.org/officeDocument/2006/relationships" r:embed="rId2" cstate="print">
          <a:alphaModFix amt="16000"/>
          <a:extLst>
            <a:ext uri="{28A0092B-C50C-407E-A947-70E740481C1C}">
              <a14:useLocalDpi xmlns:a14="http://schemas.microsoft.com/office/drawing/2010/main" val="0"/>
            </a:ext>
          </a:extLst>
        </a:blip>
        <a:stretch>
          <a:fillRect/>
        </a:stretch>
      </xdr:blipFill>
      <xdr:spPr>
        <a:xfrm>
          <a:off x="10067925" y="4657725"/>
          <a:ext cx="6214369" cy="55501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2E15-46AB-4DBE-87B2-E419D107AC95}">
  <dimension ref="B1:R378"/>
  <sheetViews>
    <sheetView zoomScale="115" zoomScaleNormal="115" workbookViewId="0">
      <selection activeCell="O12" sqref="O12"/>
    </sheetView>
  </sheetViews>
  <sheetFormatPr defaultColWidth="9.140625" defaultRowHeight="15" x14ac:dyDescent="0.25"/>
  <cols>
    <col min="1" max="1" width="9.140625" style="1"/>
    <col min="2" max="2" width="7.7109375" style="1" customWidth="1"/>
    <col min="3" max="3" width="27.42578125" style="1" customWidth="1"/>
    <col min="4" max="4" width="20.140625" style="1" customWidth="1"/>
    <col min="5" max="5" width="17.7109375" style="1" customWidth="1"/>
    <col min="6" max="7" width="20.140625" style="1" customWidth="1"/>
    <col min="8" max="8" width="9.140625" style="1" customWidth="1"/>
    <col min="9" max="9" width="9.140625" style="1" hidden="1" customWidth="1"/>
    <col min="10" max="10" width="13.85546875" style="1" hidden="1" customWidth="1"/>
    <col min="11" max="11" width="12" style="1" hidden="1" customWidth="1"/>
    <col min="12" max="12" width="11.85546875" style="1" hidden="1" customWidth="1"/>
    <col min="13" max="13" width="13.140625" style="1" hidden="1" customWidth="1"/>
    <col min="14" max="14" width="21.5703125" style="1" hidden="1" customWidth="1"/>
    <col min="15" max="15" width="15.85546875" style="1" customWidth="1"/>
    <col min="16" max="18" width="9.140625" style="1"/>
    <col min="19" max="19" width="10.140625" style="1" customWidth="1"/>
    <col min="20" max="20" width="13.85546875" style="1" customWidth="1"/>
    <col min="21" max="16384" width="9.140625" style="1"/>
  </cols>
  <sheetData>
    <row r="1" spans="2:18" x14ac:dyDescent="0.25">
      <c r="B1" s="137" t="s">
        <v>0</v>
      </c>
      <c r="C1" s="137"/>
      <c r="D1" s="137"/>
      <c r="E1" s="137"/>
      <c r="F1" s="137"/>
      <c r="G1" s="137"/>
    </row>
    <row r="2" spans="2:18" ht="24" customHeight="1" thickBot="1" x14ac:dyDescent="0.3">
      <c r="B2" s="138"/>
      <c r="C2" s="138"/>
      <c r="D2" s="138"/>
      <c r="E2" s="138"/>
      <c r="F2" s="138"/>
      <c r="G2" s="138"/>
      <c r="H2" s="4"/>
    </row>
    <row r="3" spans="2:18" ht="14.25" customHeight="1" x14ac:dyDescent="0.3">
      <c r="C3" s="7"/>
      <c r="D3" s="7"/>
      <c r="E3" s="7"/>
      <c r="F3" s="135" t="s">
        <v>1</v>
      </c>
      <c r="G3" s="135"/>
      <c r="H3" s="4"/>
    </row>
    <row r="4" spans="2:18" ht="14.25" customHeight="1" thickBot="1" x14ac:dyDescent="0.3">
      <c r="B4" s="143" t="s">
        <v>2</v>
      </c>
      <c r="C4" s="143"/>
      <c r="D4" s="143"/>
      <c r="E4" s="143"/>
      <c r="F4" s="136"/>
      <c r="G4" s="136"/>
      <c r="H4" s="4"/>
    </row>
    <row r="5" spans="2:18" ht="14.25" customHeight="1" x14ac:dyDescent="0.25">
      <c r="B5" s="143" t="s">
        <v>3</v>
      </c>
      <c r="C5" s="143"/>
      <c r="D5" s="143"/>
      <c r="E5" s="143"/>
      <c r="F5" s="134">
        <f>D8*0.25</f>
        <v>1725</v>
      </c>
      <c r="G5" s="134"/>
      <c r="H5" s="4"/>
    </row>
    <row r="6" spans="2:18" ht="14.25" customHeight="1" x14ac:dyDescent="0.25">
      <c r="B6" s="71"/>
      <c r="C6" s="71"/>
      <c r="D6" s="71"/>
      <c r="E6" s="70"/>
      <c r="F6" s="134"/>
      <c r="G6" s="134"/>
      <c r="H6" s="4"/>
    </row>
    <row r="7" spans="2:18" ht="18" customHeight="1" thickBot="1" x14ac:dyDescent="0.3">
      <c r="B7" s="72" t="s">
        <v>4</v>
      </c>
      <c r="C7" s="72"/>
      <c r="D7" s="72"/>
      <c r="E7" s="8"/>
      <c r="F7" s="141" t="s">
        <v>5</v>
      </c>
      <c r="G7" s="141"/>
      <c r="H7" s="4"/>
    </row>
    <row r="8" spans="2:18" ht="12.75" customHeight="1" x14ac:dyDescent="0.25">
      <c r="B8" s="144" t="s">
        <v>6</v>
      </c>
      <c r="C8" s="144"/>
      <c r="D8" s="93">
        <v>6900</v>
      </c>
      <c r="E8" s="6"/>
      <c r="F8" s="134">
        <f>(F11+D11)*0.97</f>
        <v>422697.26192965772</v>
      </c>
      <c r="G8" s="134"/>
      <c r="H8" s="4"/>
    </row>
    <row r="9" spans="2:18" ht="18" customHeight="1" x14ac:dyDescent="0.25">
      <c r="B9" s="139" t="s">
        <v>7</v>
      </c>
      <c r="C9" s="139"/>
      <c r="D9" s="94">
        <v>2.8750000000000001E-2</v>
      </c>
      <c r="F9" s="134"/>
      <c r="G9" s="134"/>
      <c r="R9" s="109"/>
    </row>
    <row r="10" spans="2:18" ht="15" customHeight="1" thickBot="1" x14ac:dyDescent="0.3">
      <c r="B10" s="139" t="s">
        <v>8</v>
      </c>
      <c r="C10" s="139"/>
      <c r="D10" s="95">
        <v>30</v>
      </c>
      <c r="F10" s="142" t="s">
        <v>9</v>
      </c>
      <c r="G10" s="142"/>
      <c r="H10" s="49"/>
    </row>
    <row r="11" spans="2:18" ht="14.25" customHeight="1" x14ac:dyDescent="0.25">
      <c r="B11" s="139" t="s">
        <v>10</v>
      </c>
      <c r="C11" s="139"/>
      <c r="D11" s="93">
        <v>20000</v>
      </c>
      <c r="E11" s="5"/>
      <c r="F11" s="140">
        <f>PV(D9/12,D10*12,-F5,0,0)</f>
        <v>415770.37312335847</v>
      </c>
      <c r="G11" s="140"/>
      <c r="H11" s="4"/>
    </row>
    <row r="12" spans="2:18" ht="14.25" customHeight="1" x14ac:dyDescent="0.25">
      <c r="C12" s="73"/>
      <c r="D12" s="73"/>
      <c r="E12" s="5"/>
      <c r="F12" s="134"/>
      <c r="G12" s="134"/>
      <c r="H12" s="4"/>
    </row>
    <row r="13" spans="2:18" ht="14.25" customHeight="1" thickBot="1" x14ac:dyDescent="0.3">
      <c r="B13" s="133" t="s">
        <v>11</v>
      </c>
      <c r="C13" s="133"/>
      <c r="D13" s="133"/>
      <c r="E13" s="5"/>
      <c r="H13" s="4"/>
    </row>
    <row r="14" spans="2:18" ht="14.25" customHeight="1" x14ac:dyDescent="0.25">
      <c r="B14" s="133"/>
      <c r="C14" s="133"/>
      <c r="D14" s="133"/>
      <c r="E14" s="5"/>
      <c r="F14" s="27" t="s">
        <v>12</v>
      </c>
      <c r="G14" s="50">
        <f ca="1">SUMIF($G$18:$G$47,"&gt;=-5",D18:D47)</f>
        <v>621000.00000001735</v>
      </c>
    </row>
    <row r="15" spans="2:18" ht="14.25" customHeight="1" thickBot="1" x14ac:dyDescent="0.3">
      <c r="B15" s="133"/>
      <c r="C15" s="133"/>
      <c r="D15" s="133"/>
      <c r="E15" s="23"/>
      <c r="F15" s="28" t="s">
        <v>13</v>
      </c>
      <c r="G15" s="51">
        <f ca="1">SUMIF($G$18:$G$47,"&gt;=-5",E18:E47)</f>
        <v>205229.62687665873</v>
      </c>
      <c r="H15" s="4"/>
    </row>
    <row r="16" spans="2:18" ht="20.25" customHeight="1" x14ac:dyDescent="0.25">
      <c r="E16" s="5"/>
      <c r="F16" s="22"/>
      <c r="G16" s="22"/>
      <c r="H16" s="4"/>
      <c r="M16" s="2"/>
    </row>
    <row r="17" spans="2:14" ht="15.75" thickBot="1" x14ac:dyDescent="0.3">
      <c r="B17" s="37" t="s">
        <v>8</v>
      </c>
      <c r="C17" s="37" t="s">
        <v>14</v>
      </c>
      <c r="D17" s="37" t="s">
        <v>15</v>
      </c>
      <c r="E17" s="37" t="s">
        <v>16</v>
      </c>
      <c r="F17" s="37" t="s">
        <v>17</v>
      </c>
      <c r="G17" s="37" t="s">
        <v>18</v>
      </c>
      <c r="H17" s="4"/>
      <c r="I17" s="9" t="s">
        <v>19</v>
      </c>
      <c r="J17" s="10" t="s">
        <v>14</v>
      </c>
      <c r="K17" s="10" t="s">
        <v>20</v>
      </c>
      <c r="L17" s="10" t="s">
        <v>16</v>
      </c>
      <c r="M17" s="10" t="s">
        <v>17</v>
      </c>
      <c r="N17" s="11" t="s">
        <v>18</v>
      </c>
    </row>
    <row r="18" spans="2:14" x14ac:dyDescent="0.25">
      <c r="B18" s="34">
        <v>1</v>
      </c>
      <c r="C18" s="35">
        <f>F11</f>
        <v>415770.37312335847</v>
      </c>
      <c r="D18" s="35">
        <f>(PMT(D9/12,D10*12,-F11,0,0))*12</f>
        <v>20700.000000000578</v>
      </c>
      <c r="E18" s="36">
        <f ca="1">SUM(OFFSET($L$18,(ROW()-18)*12,0,12,1))</f>
        <v>11837.218109207248</v>
      </c>
      <c r="F18" s="36">
        <f ca="1">D18-E18</f>
        <v>8862.7818907933306</v>
      </c>
      <c r="G18" s="35">
        <f ca="1">'Mortgage Affordability'!$C18-'Mortgage Affordability'!$F18</f>
        <v>406907.59123256512</v>
      </c>
      <c r="I18" s="12">
        <v>1</v>
      </c>
      <c r="J18" s="13">
        <f>'Mortgage Affordability'!F11</f>
        <v>415770.37312335847</v>
      </c>
      <c r="K18" s="13">
        <f t="shared" ref="K18:K82" si="0">PMT($D$9/12,$D$10*12,-$F$11,0,0)</f>
        <v>1725.0000000000482</v>
      </c>
      <c r="L18" s="14">
        <f>'Mortgage Affordability'!$J18*'Mortgage Affordability'!$D$9/12</f>
        <v>996.1165189413797</v>
      </c>
      <c r="M18" s="13">
        <f t="shared" ref="M18:M81" si="1">K18-L18</f>
        <v>728.88348105866851</v>
      </c>
      <c r="N18" s="15">
        <f>'Mortgage Affordability'!$J18-'Mortgage Affordability'!$M18</f>
        <v>415041.48964229983</v>
      </c>
    </row>
    <row r="19" spans="2:14" x14ac:dyDescent="0.25">
      <c r="B19" s="34">
        <v>2</v>
      </c>
      <c r="C19" s="35">
        <f t="shared" ref="C19:C47" ca="1" si="2">G18</f>
        <v>406907.59123256512</v>
      </c>
      <c r="D19" s="35">
        <f>D18</f>
        <v>20700.000000000578</v>
      </c>
      <c r="E19" s="36">
        <f t="shared" ref="E19:E47" ca="1" si="3">SUM(OFFSET($L$18,(ROW()-18)*12,0,12,1))</f>
        <v>11579.028584241554</v>
      </c>
      <c r="F19" s="36">
        <f t="shared" ref="F19:F47" ca="1" si="4">D19-E19</f>
        <v>9120.9714157590242</v>
      </c>
      <c r="G19" s="35">
        <f ca="1">'Mortgage Affordability'!$C19-'Mortgage Affordability'!$F19</f>
        <v>397786.61981680611</v>
      </c>
      <c r="I19" s="12">
        <v>2</v>
      </c>
      <c r="J19" s="13">
        <f t="shared" ref="J19:J82" si="5">N18</f>
        <v>415041.48964229983</v>
      </c>
      <c r="K19" s="13">
        <f t="shared" si="0"/>
        <v>1725.0000000000482</v>
      </c>
      <c r="L19" s="14">
        <f>'Mortgage Affordability'!$J19*'Mortgage Affordability'!$D$9/12</f>
        <v>994.37023560134332</v>
      </c>
      <c r="M19" s="13">
        <f t="shared" si="1"/>
        <v>730.62976439870488</v>
      </c>
      <c r="N19" s="15">
        <f>'Mortgage Affordability'!$J19-'Mortgage Affordability'!$M19</f>
        <v>414310.85987790115</v>
      </c>
    </row>
    <row r="20" spans="2:14" x14ac:dyDescent="0.25">
      <c r="B20" s="34">
        <v>3</v>
      </c>
      <c r="C20" s="35">
        <f t="shared" ca="1" si="2"/>
        <v>397786.61981680611</v>
      </c>
      <c r="D20" s="35">
        <f t="shared" ref="D20:D47" si="6">D19</f>
        <v>20700.000000000578</v>
      </c>
      <c r="E20" s="36">
        <f t="shared" ca="1" si="3"/>
        <v>11313.317512246567</v>
      </c>
      <c r="F20" s="36">
        <f t="shared" ca="1" si="4"/>
        <v>9386.6824877540112</v>
      </c>
      <c r="G20" s="35">
        <f ca="1">'Mortgage Affordability'!$C20-'Mortgage Affordability'!$F20</f>
        <v>388399.93732905207</v>
      </c>
      <c r="I20" s="12">
        <v>3</v>
      </c>
      <c r="J20" s="13">
        <f t="shared" si="5"/>
        <v>414310.85987790115</v>
      </c>
      <c r="K20" s="13">
        <f t="shared" si="0"/>
        <v>1725.0000000000482</v>
      </c>
      <c r="L20" s="14">
        <f>'Mortgage Affordability'!$J20*'Mortgage Affordability'!$D$9/12</f>
        <v>992.61976845747165</v>
      </c>
      <c r="M20" s="13">
        <f t="shared" si="1"/>
        <v>732.38023154257655</v>
      </c>
      <c r="N20" s="15">
        <f>'Mortgage Affordability'!$J20-'Mortgage Affordability'!$M20</f>
        <v>413578.47964635858</v>
      </c>
    </row>
    <row r="21" spans="2:14" x14ac:dyDescent="0.25">
      <c r="B21" s="34">
        <v>4</v>
      </c>
      <c r="C21" s="35">
        <f t="shared" ca="1" si="2"/>
        <v>388399.93732905207</v>
      </c>
      <c r="D21" s="35">
        <f t="shared" si="6"/>
        <v>20700.000000000578</v>
      </c>
      <c r="E21" s="36">
        <f t="shared" ca="1" si="3"/>
        <v>11039.865776394359</v>
      </c>
      <c r="F21" s="36">
        <f t="shared" ca="1" si="4"/>
        <v>9660.1342236062192</v>
      </c>
      <c r="G21" s="35">
        <f ca="1">'Mortgage Affordability'!$C21-'Mortgage Affordability'!$F21</f>
        <v>378739.80310544587</v>
      </c>
      <c r="I21" s="12">
        <v>4</v>
      </c>
      <c r="J21" s="13">
        <f t="shared" si="5"/>
        <v>413578.47964635858</v>
      </c>
      <c r="K21" s="13">
        <f t="shared" si="0"/>
        <v>1725.0000000000482</v>
      </c>
      <c r="L21" s="14">
        <f>'Mortgage Affordability'!$J21*'Mortgage Affordability'!$D$9/12</f>
        <v>990.86510748606759</v>
      </c>
      <c r="M21" s="13">
        <f t="shared" si="1"/>
        <v>734.13489251398062</v>
      </c>
      <c r="N21" s="15">
        <f>'Mortgage Affordability'!$J21-'Mortgage Affordability'!$M21</f>
        <v>412844.34475384461</v>
      </c>
    </row>
    <row r="22" spans="2:14" x14ac:dyDescent="0.25">
      <c r="B22" s="34">
        <v>5</v>
      </c>
      <c r="C22" s="35">
        <f t="shared" ca="1" si="2"/>
        <v>378739.80310544587</v>
      </c>
      <c r="D22" s="35">
        <f t="shared" si="6"/>
        <v>20700.000000000578</v>
      </c>
      <c r="E22" s="36">
        <f t="shared" ca="1" si="3"/>
        <v>10758.447876571212</v>
      </c>
      <c r="F22" s="36">
        <f t="shared" ca="1" si="4"/>
        <v>9941.5521234293665</v>
      </c>
      <c r="G22" s="35">
        <f ca="1">'Mortgage Affordability'!$C22-'Mortgage Affordability'!$F22</f>
        <v>368798.2509820165</v>
      </c>
      <c r="I22" s="12">
        <v>5</v>
      </c>
      <c r="J22" s="13">
        <f t="shared" si="5"/>
        <v>412844.34475384461</v>
      </c>
      <c r="K22" s="13">
        <f t="shared" si="0"/>
        <v>1725.0000000000482</v>
      </c>
      <c r="L22" s="14">
        <f>'Mortgage Affordability'!$J22*'Mortgage Affordability'!$D$9/12</f>
        <v>989.10624263941952</v>
      </c>
      <c r="M22" s="13">
        <f t="shared" si="1"/>
        <v>735.89375736062868</v>
      </c>
      <c r="N22" s="15">
        <f>'Mortgage Affordability'!$J22-'Mortgage Affordability'!$M22</f>
        <v>412108.45099648397</v>
      </c>
    </row>
    <row r="23" spans="2:14" x14ac:dyDescent="0.25">
      <c r="B23" s="34">
        <v>6</v>
      </c>
      <c r="C23" s="35">
        <f t="shared" ca="1" si="2"/>
        <v>368798.2509820165</v>
      </c>
      <c r="D23" s="35">
        <f t="shared" si="6"/>
        <v>20700.000000000578</v>
      </c>
      <c r="E23" s="36">
        <f t="shared" ca="1" si="3"/>
        <v>10468.831743420484</v>
      </c>
      <c r="F23" s="36">
        <f t="shared" ca="1" si="4"/>
        <v>10231.168256580095</v>
      </c>
      <c r="G23" s="35">
        <f ca="1">'Mortgage Affordability'!$C23-'Mortgage Affordability'!$F23</f>
        <v>358567.08272543643</v>
      </c>
      <c r="I23" s="12">
        <v>6</v>
      </c>
      <c r="J23" s="13">
        <f t="shared" si="5"/>
        <v>412108.45099648397</v>
      </c>
      <c r="K23" s="13">
        <f t="shared" si="0"/>
        <v>1725.0000000000482</v>
      </c>
      <c r="L23" s="14">
        <f>'Mortgage Affordability'!$J23*'Mortgage Affordability'!$D$9/12</f>
        <v>987.34316384574288</v>
      </c>
      <c r="M23" s="13">
        <f t="shared" si="1"/>
        <v>737.65683615430532</v>
      </c>
      <c r="N23" s="15">
        <f>'Mortgage Affordability'!$J23-'Mortgage Affordability'!$M23</f>
        <v>411370.79416032968</v>
      </c>
    </row>
    <row r="24" spans="2:14" x14ac:dyDescent="0.25">
      <c r="B24" s="34">
        <v>7</v>
      </c>
      <c r="C24" s="35">
        <f t="shared" ca="1" si="2"/>
        <v>358567.08272543643</v>
      </c>
      <c r="D24" s="35">
        <f t="shared" si="6"/>
        <v>20700.000000000578</v>
      </c>
      <c r="E24" s="36">
        <f t="shared" ca="1" si="3"/>
        <v>10170.778546968189</v>
      </c>
      <c r="F24" s="36">
        <f t="shared" ca="1" si="4"/>
        <v>10529.221453032389</v>
      </c>
      <c r="G24" s="35">
        <f ca="1">'Mortgage Affordability'!$C24-'Mortgage Affordability'!$F24</f>
        <v>348037.86127240403</v>
      </c>
      <c r="I24" s="12">
        <v>7</v>
      </c>
      <c r="J24" s="13">
        <f t="shared" si="5"/>
        <v>411370.79416032968</v>
      </c>
      <c r="K24" s="13">
        <f t="shared" si="0"/>
        <v>1725.0000000000482</v>
      </c>
      <c r="L24" s="14">
        <f>'Mortgage Affordability'!$J24*'Mortgage Affordability'!$D$9/12</f>
        <v>985.57586100912329</v>
      </c>
      <c r="M24" s="13">
        <f t="shared" si="1"/>
        <v>739.42413899092492</v>
      </c>
      <c r="N24" s="15">
        <f>'Mortgage Affordability'!$J24-'Mortgage Affordability'!$M24</f>
        <v>410631.37002133875</v>
      </c>
    </row>
    <row r="25" spans="2:14" x14ac:dyDescent="0.25">
      <c r="B25" s="34">
        <v>8</v>
      </c>
      <c r="C25" s="35">
        <f t="shared" ca="1" si="2"/>
        <v>348037.86127240403</v>
      </c>
      <c r="D25" s="35">
        <f t="shared" si="6"/>
        <v>20700.000000000578</v>
      </c>
      <c r="E25" s="36">
        <f t="shared" ca="1" si="3"/>
        <v>9864.0424996734928</v>
      </c>
      <c r="F25" s="36">
        <f t="shared" ca="1" si="4"/>
        <v>10835.957500327086</v>
      </c>
      <c r="G25" s="35">
        <f ca="1">'Mortgage Affordability'!$C25-'Mortgage Affordability'!$F25</f>
        <v>337201.90377207694</v>
      </c>
      <c r="I25" s="12">
        <v>8</v>
      </c>
      <c r="J25" s="13">
        <f t="shared" si="5"/>
        <v>410631.37002133875</v>
      </c>
      <c r="K25" s="13">
        <f t="shared" si="0"/>
        <v>1725.0000000000482</v>
      </c>
      <c r="L25" s="14">
        <f>'Mortgage Affordability'!$J25*'Mortgage Affordability'!$D$9/12</f>
        <v>983.80432400945745</v>
      </c>
      <c r="M25" s="13">
        <f t="shared" si="1"/>
        <v>741.19567599059076</v>
      </c>
      <c r="N25" s="15">
        <f>'Mortgage Affordability'!$J25-'Mortgage Affordability'!$M25</f>
        <v>409890.17434534815</v>
      </c>
    </row>
    <row r="26" spans="2:14" x14ac:dyDescent="0.25">
      <c r="B26" s="34">
        <v>9</v>
      </c>
      <c r="C26" s="35">
        <f t="shared" ca="1" si="2"/>
        <v>337201.90377207694</v>
      </c>
      <c r="D26" s="35">
        <f t="shared" si="6"/>
        <v>20700.000000000578</v>
      </c>
      <c r="E26" s="36">
        <f t="shared" ca="1" si="3"/>
        <v>9548.3706537416692</v>
      </c>
      <c r="F26" s="36">
        <f t="shared" ca="1" si="4"/>
        <v>11151.629346258909</v>
      </c>
      <c r="G26" s="35">
        <f ca="1">'Mortgage Affordability'!$C26-'Mortgage Affordability'!$F26</f>
        <v>326050.274425818</v>
      </c>
      <c r="I26" s="12">
        <v>9</v>
      </c>
      <c r="J26" s="13">
        <f t="shared" si="5"/>
        <v>409890.17434534815</v>
      </c>
      <c r="K26" s="13">
        <f t="shared" si="0"/>
        <v>1725.0000000000482</v>
      </c>
      <c r="L26" s="14">
        <f>'Mortgage Affordability'!$J26*'Mortgage Affordability'!$D$9/12</f>
        <v>982.02854270239675</v>
      </c>
      <c r="M26" s="13">
        <f t="shared" si="1"/>
        <v>742.97145729765145</v>
      </c>
      <c r="N26" s="15">
        <f>'Mortgage Affordability'!$J26-'Mortgage Affordability'!$M26</f>
        <v>409147.20288805052</v>
      </c>
    </row>
    <row r="27" spans="2:14" x14ac:dyDescent="0.25">
      <c r="B27" s="34">
        <v>10</v>
      </c>
      <c r="C27" s="35">
        <f t="shared" ca="1" si="2"/>
        <v>326050.274425818</v>
      </c>
      <c r="D27" s="35">
        <f t="shared" si="6"/>
        <v>20700.000000000578</v>
      </c>
      <c r="E27" s="36">
        <f t="shared" ca="1" si="3"/>
        <v>9223.5026925324473</v>
      </c>
      <c r="F27" s="36">
        <f t="shared" ca="1" si="4"/>
        <v>11476.497307468131</v>
      </c>
      <c r="G27" s="35">
        <f ca="1">'Mortgage Affordability'!$C27-'Mortgage Affordability'!$F27</f>
        <v>314573.77711834986</v>
      </c>
      <c r="I27" s="12">
        <v>10</v>
      </c>
      <c r="J27" s="13">
        <f t="shared" si="5"/>
        <v>409147.20288805052</v>
      </c>
      <c r="K27" s="13">
        <f t="shared" si="0"/>
        <v>1725.0000000000482</v>
      </c>
      <c r="L27" s="14">
        <f>'Mortgage Affordability'!$J27*'Mortgage Affordability'!$D$9/12</f>
        <v>980.24850691928771</v>
      </c>
      <c r="M27" s="13">
        <f t="shared" si="1"/>
        <v>744.7514930807605</v>
      </c>
      <c r="N27" s="15">
        <f>'Mortgage Affordability'!$J27-'Mortgage Affordability'!$M27</f>
        <v>408402.45139496977</v>
      </c>
    </row>
    <row r="28" spans="2:14" x14ac:dyDescent="0.25">
      <c r="B28" s="34">
        <v>11</v>
      </c>
      <c r="C28" s="35">
        <f t="shared" ca="1" si="2"/>
        <v>314573.77711834986</v>
      </c>
      <c r="D28" s="35">
        <f t="shared" si="6"/>
        <v>20700.000000000578</v>
      </c>
      <c r="E28" s="36">
        <f t="shared" ca="1" si="3"/>
        <v>8889.1707158916488</v>
      </c>
      <c r="F28" s="36">
        <f t="shared" ca="1" si="4"/>
        <v>11810.82928410893</v>
      </c>
      <c r="G28" s="35">
        <f ca="1">'Mortgage Affordability'!$C28-'Mortgage Affordability'!$F28</f>
        <v>302762.94783424091</v>
      </c>
      <c r="I28" s="12">
        <v>11</v>
      </c>
      <c r="J28" s="13">
        <f t="shared" si="5"/>
        <v>408402.45139496977</v>
      </c>
      <c r="K28" s="13">
        <f t="shared" si="0"/>
        <v>1725.0000000000482</v>
      </c>
      <c r="L28" s="14">
        <f>'Mortgage Affordability'!$J28*'Mortgage Affordability'!$D$9/12</f>
        <v>978.4642064671151</v>
      </c>
      <c r="M28" s="13">
        <f t="shared" si="1"/>
        <v>746.5357935329331</v>
      </c>
      <c r="N28" s="15">
        <f>'Mortgage Affordability'!$J28-'Mortgage Affordability'!$M28</f>
        <v>407655.91560143686</v>
      </c>
    </row>
    <row r="29" spans="2:14" x14ac:dyDescent="0.25">
      <c r="B29" s="34">
        <v>12</v>
      </c>
      <c r="C29" s="35">
        <f t="shared" ca="1" si="2"/>
        <v>302762.94783424091</v>
      </c>
      <c r="D29" s="35">
        <f t="shared" si="6"/>
        <v>20700.000000000578</v>
      </c>
      <c r="E29" s="36">
        <f t="shared" ca="1" si="3"/>
        <v>8545.0990192291483</v>
      </c>
      <c r="F29" s="36">
        <f t="shared" ca="1" si="4"/>
        <v>12154.90098077143</v>
      </c>
      <c r="G29" s="35">
        <f ca="1">'Mortgage Affordability'!$C29-'Mortgage Affordability'!$F29</f>
        <v>290608.04685346951</v>
      </c>
      <c r="I29" s="12">
        <v>12</v>
      </c>
      <c r="J29" s="13">
        <f t="shared" si="5"/>
        <v>407655.91560143686</v>
      </c>
      <c r="K29" s="13">
        <f t="shared" si="0"/>
        <v>1725.0000000000482</v>
      </c>
      <c r="L29" s="14">
        <f>'Mortgage Affordability'!$J29*'Mortgage Affordability'!$D$9/12</f>
        <v>976.67563112844255</v>
      </c>
      <c r="M29" s="13">
        <f t="shared" si="1"/>
        <v>748.32436887160566</v>
      </c>
      <c r="N29" s="15">
        <f>'Mortgage Affordability'!$J29-'Mortgage Affordability'!$M29</f>
        <v>406907.59123256523</v>
      </c>
    </row>
    <row r="30" spans="2:14" x14ac:dyDescent="0.25">
      <c r="B30" s="34">
        <v>13</v>
      </c>
      <c r="C30" s="35">
        <f t="shared" ca="1" si="2"/>
        <v>290608.04685346951</v>
      </c>
      <c r="D30" s="35">
        <f t="shared" si="6"/>
        <v>20700.000000000578</v>
      </c>
      <c r="E30" s="36">
        <f t="shared" ca="1" si="3"/>
        <v>8191.0038661609669</v>
      </c>
      <c r="F30" s="36">
        <f t="shared" ca="1" si="4"/>
        <v>12508.996133839612</v>
      </c>
      <c r="G30" s="35">
        <f ca="1">'Mortgage Affordability'!$C30-'Mortgage Affordability'!$F30</f>
        <v>278099.05071962991</v>
      </c>
      <c r="I30" s="12">
        <v>13</v>
      </c>
      <c r="J30" s="13">
        <f t="shared" si="5"/>
        <v>406907.59123256523</v>
      </c>
      <c r="K30" s="13">
        <f t="shared" si="0"/>
        <v>1725.0000000000482</v>
      </c>
      <c r="L30" s="14">
        <f>'Mortgage Affordability'!$J30*'Mortgage Affordability'!$D$9/12</f>
        <v>974.88277066135424</v>
      </c>
      <c r="M30" s="13">
        <f t="shared" si="1"/>
        <v>750.11722933869396</v>
      </c>
      <c r="N30" s="15">
        <f>'Mortgage Affordability'!$J30-'Mortgage Affordability'!$M30</f>
        <v>406157.47400322655</v>
      </c>
    </row>
    <row r="31" spans="2:14" x14ac:dyDescent="0.25">
      <c r="B31" s="34">
        <v>14</v>
      </c>
      <c r="C31" s="35">
        <f t="shared" ca="1" si="2"/>
        <v>278099.05071962991</v>
      </c>
      <c r="D31" s="35">
        <f t="shared" si="6"/>
        <v>20700.000000000578</v>
      </c>
      <c r="E31" s="36">
        <f t="shared" ca="1" si="3"/>
        <v>7826.5932545279848</v>
      </c>
      <c r="F31" s="36">
        <f t="shared" ca="1" si="4"/>
        <v>12873.406745472594</v>
      </c>
      <c r="G31" s="35">
        <f ca="1">'Mortgage Affordability'!$C31-'Mortgage Affordability'!$F31</f>
        <v>265225.64397415734</v>
      </c>
      <c r="I31" s="12">
        <v>14</v>
      </c>
      <c r="J31" s="13">
        <f t="shared" si="5"/>
        <v>406157.47400322655</v>
      </c>
      <c r="K31" s="13">
        <f t="shared" si="0"/>
        <v>1725.0000000000482</v>
      </c>
      <c r="L31" s="14">
        <f>'Mortgage Affordability'!$J31*'Mortgage Affordability'!$D$9/12</f>
        <v>973.08561479939692</v>
      </c>
      <c r="M31" s="13">
        <f t="shared" si="1"/>
        <v>751.91438520065128</v>
      </c>
      <c r="N31" s="15">
        <f>'Mortgage Affordability'!$J31-'Mortgage Affordability'!$M31</f>
        <v>405405.5596180259</v>
      </c>
    </row>
    <row r="32" spans="2:14" x14ac:dyDescent="0.25">
      <c r="B32" s="34">
        <v>15</v>
      </c>
      <c r="C32" s="35">
        <f t="shared" ca="1" si="2"/>
        <v>265225.64397415734</v>
      </c>
      <c r="D32" s="35">
        <f t="shared" si="6"/>
        <v>20700.000000000578</v>
      </c>
      <c r="E32" s="36">
        <f t="shared" ca="1" si="3"/>
        <v>7451.5666755983566</v>
      </c>
      <c r="F32" s="36">
        <f t="shared" ca="1" si="4"/>
        <v>13248.433324402222</v>
      </c>
      <c r="G32" s="35">
        <f ca="1">'Mortgage Affordability'!$C32-'Mortgage Affordability'!$F32</f>
        <v>251977.21064975511</v>
      </c>
      <c r="I32" s="12">
        <v>15</v>
      </c>
      <c r="J32" s="13">
        <f t="shared" si="5"/>
        <v>405405.5596180259</v>
      </c>
      <c r="K32" s="13">
        <f t="shared" si="0"/>
        <v>1725.0000000000482</v>
      </c>
      <c r="L32" s="14">
        <f>'Mortgage Affordability'!$J32*'Mortgage Affordability'!$D$9/12</f>
        <v>971.28415325152037</v>
      </c>
      <c r="M32" s="13">
        <f t="shared" si="1"/>
        <v>753.71584674852784</v>
      </c>
      <c r="N32" s="15">
        <f>'Mortgage Affordability'!$J32-'Mortgage Affordability'!$M32</f>
        <v>404651.84377127734</v>
      </c>
    </row>
    <row r="33" spans="2:14" x14ac:dyDescent="0.25">
      <c r="B33" s="34">
        <v>16</v>
      </c>
      <c r="C33" s="35">
        <f t="shared" ca="1" si="2"/>
        <v>251977.21064975511</v>
      </c>
      <c r="D33" s="35">
        <f t="shared" si="6"/>
        <v>20700.000000000578</v>
      </c>
      <c r="E33" s="36">
        <f t="shared" ca="1" si="3"/>
        <v>7065.6148662550231</v>
      </c>
      <c r="F33" s="36">
        <f t="shared" ca="1" si="4"/>
        <v>13634.385133745556</v>
      </c>
      <c r="G33" s="35">
        <f ca="1">'Mortgage Affordability'!$C33-'Mortgage Affordability'!$F33</f>
        <v>238342.82551600956</v>
      </c>
      <c r="I33" s="12">
        <v>16</v>
      </c>
      <c r="J33" s="13">
        <f t="shared" si="5"/>
        <v>404651.84377127734</v>
      </c>
      <c r="K33" s="13">
        <f t="shared" si="0"/>
        <v>1725.0000000000482</v>
      </c>
      <c r="L33" s="14">
        <f>'Mortgage Affordability'!$J33*'Mortgage Affordability'!$D$9/12</f>
        <v>969.47837570201864</v>
      </c>
      <c r="M33" s="13">
        <f t="shared" si="1"/>
        <v>755.52162429802956</v>
      </c>
      <c r="N33" s="15">
        <f>'Mortgage Affordability'!$J33-'Mortgage Affordability'!$M33</f>
        <v>403896.32214697934</v>
      </c>
    </row>
    <row r="34" spans="2:14" x14ac:dyDescent="0.25">
      <c r="B34" s="34">
        <v>17</v>
      </c>
      <c r="C34" s="35">
        <f t="shared" ca="1" si="2"/>
        <v>238342.82551600956</v>
      </c>
      <c r="D34" s="35">
        <f t="shared" si="6"/>
        <v>20700.000000000578</v>
      </c>
      <c r="E34" s="36">
        <f t="shared" ca="1" si="3"/>
        <v>6668.4195539639832</v>
      </c>
      <c r="F34" s="36">
        <f t="shared" ca="1" si="4"/>
        <v>14031.580446036594</v>
      </c>
      <c r="G34" s="35">
        <f ca="1">'Mortgage Affordability'!$C34-'Mortgage Affordability'!$F34</f>
        <v>224311.24506997297</v>
      </c>
      <c r="I34" s="12">
        <v>17</v>
      </c>
      <c r="J34" s="13">
        <f t="shared" si="5"/>
        <v>403896.32214697934</v>
      </c>
      <c r="K34" s="13">
        <f t="shared" si="0"/>
        <v>1725.0000000000482</v>
      </c>
      <c r="L34" s="14">
        <f>'Mortgage Affordability'!$J34*'Mortgage Affordability'!$D$9/12</f>
        <v>967.66827181047131</v>
      </c>
      <c r="M34" s="13">
        <f t="shared" si="1"/>
        <v>757.33172818957689</v>
      </c>
      <c r="N34" s="15">
        <f>'Mortgage Affordability'!$J34-'Mortgage Affordability'!$M34</f>
        <v>403138.99041878973</v>
      </c>
    </row>
    <row r="35" spans="2:14" x14ac:dyDescent="0.25">
      <c r="B35" s="34">
        <v>18</v>
      </c>
      <c r="C35" s="35">
        <f t="shared" ca="1" si="2"/>
        <v>224311.24506997297</v>
      </c>
      <c r="D35" s="35">
        <f t="shared" si="6"/>
        <v>20700.000000000578</v>
      </c>
      <c r="E35" s="36">
        <f t="shared" ca="1" si="3"/>
        <v>6259.6531943130231</v>
      </c>
      <c r="F35" s="36">
        <f t="shared" ca="1" si="4"/>
        <v>14440.346805687555</v>
      </c>
      <c r="G35" s="35">
        <f ca="1">'Mortgage Affordability'!$C35-'Mortgage Affordability'!$F35</f>
        <v>209870.89826428541</v>
      </c>
      <c r="I35" s="12">
        <v>18</v>
      </c>
      <c r="J35" s="13">
        <f t="shared" si="5"/>
        <v>403138.99041878973</v>
      </c>
      <c r="K35" s="13">
        <f t="shared" si="0"/>
        <v>1725.0000000000482</v>
      </c>
      <c r="L35" s="14">
        <f>'Mortgage Affordability'!$J35*'Mortgage Affordability'!$D$9/12</f>
        <v>965.85383121168377</v>
      </c>
      <c r="M35" s="13">
        <f t="shared" si="1"/>
        <v>759.14616878836443</v>
      </c>
      <c r="N35" s="15">
        <f>'Mortgage Affordability'!$J35-'Mortgage Affordability'!$M35</f>
        <v>402379.84425000136</v>
      </c>
    </row>
    <row r="36" spans="2:14" x14ac:dyDescent="0.25">
      <c r="B36" s="34">
        <v>19</v>
      </c>
      <c r="C36" s="35">
        <f t="shared" ca="1" si="2"/>
        <v>209870.89826428541</v>
      </c>
      <c r="D36" s="35">
        <f t="shared" si="6"/>
        <v>20700.000000000578</v>
      </c>
      <c r="E36" s="36">
        <f t="shared" ca="1" si="3"/>
        <v>5838.9787009044376</v>
      </c>
      <c r="F36" s="36">
        <f t="shared" ca="1" si="4"/>
        <v>14861.021299096141</v>
      </c>
      <c r="G36" s="35">
        <f ca="1">'Mortgage Affordability'!$C36-'Mortgage Affordability'!$F36</f>
        <v>195009.87696518927</v>
      </c>
      <c r="I36" s="12">
        <v>19</v>
      </c>
      <c r="J36" s="13">
        <f t="shared" si="5"/>
        <v>402379.84425000136</v>
      </c>
      <c r="K36" s="13">
        <f t="shared" si="0"/>
        <v>1725.0000000000482</v>
      </c>
      <c r="L36" s="14">
        <f>'Mortgage Affordability'!$J36*'Mortgage Affordability'!$D$9/12</f>
        <v>964.03504351562833</v>
      </c>
      <c r="M36" s="13">
        <f t="shared" si="1"/>
        <v>760.96495648441987</v>
      </c>
      <c r="N36" s="15">
        <f>'Mortgage Affordability'!$J36-'Mortgage Affordability'!$M36</f>
        <v>401618.87929351692</v>
      </c>
    </row>
    <row r="37" spans="2:14" x14ac:dyDescent="0.25">
      <c r="B37" s="34">
        <v>20</v>
      </c>
      <c r="C37" s="35">
        <f t="shared" ca="1" si="2"/>
        <v>195009.87696518927</v>
      </c>
      <c r="D37" s="35">
        <f t="shared" si="6"/>
        <v>20700.000000000578</v>
      </c>
      <c r="E37" s="36">
        <f t="shared" ca="1" si="3"/>
        <v>5406.0491673790239</v>
      </c>
      <c r="F37" s="36">
        <f t="shared" ca="1" si="4"/>
        <v>15293.950832621555</v>
      </c>
      <c r="G37" s="35">
        <f ca="1">'Mortgage Affordability'!$C37-'Mortgage Affordability'!$F37</f>
        <v>179715.92613256772</v>
      </c>
      <c r="I37" s="12">
        <v>20</v>
      </c>
      <c r="J37" s="13">
        <f t="shared" si="5"/>
        <v>401618.87929351692</v>
      </c>
      <c r="K37" s="13">
        <f t="shared" si="0"/>
        <v>1725.0000000000482</v>
      </c>
      <c r="L37" s="14">
        <f>'Mortgage Affordability'!$J37*'Mortgage Affordability'!$D$9/12</f>
        <v>962.21189830738433</v>
      </c>
      <c r="M37" s="13">
        <f t="shared" si="1"/>
        <v>762.78810169266387</v>
      </c>
      <c r="N37" s="15">
        <f>'Mortgage Affordability'!$J37-'Mortgage Affordability'!$M37</f>
        <v>400856.09119182423</v>
      </c>
    </row>
    <row r="38" spans="2:14" x14ac:dyDescent="0.25">
      <c r="B38" s="34">
        <v>21</v>
      </c>
      <c r="C38" s="35">
        <f t="shared" ca="1" si="2"/>
        <v>179715.92613256772</v>
      </c>
      <c r="D38" s="35">
        <f t="shared" si="6"/>
        <v>20700.000000000578</v>
      </c>
      <c r="E38" s="36">
        <f t="shared" ca="1" si="3"/>
        <v>4960.5075813421254</v>
      </c>
      <c r="F38" s="36">
        <f t="shared" ca="1" si="4"/>
        <v>15739.492418658454</v>
      </c>
      <c r="G38" s="35">
        <f ca="1">'Mortgage Affordability'!$C38-'Mortgage Affordability'!$F38</f>
        <v>163976.43371390927</v>
      </c>
      <c r="I38" s="12">
        <v>21</v>
      </c>
      <c r="J38" s="13">
        <f t="shared" si="5"/>
        <v>400856.09119182423</v>
      </c>
      <c r="K38" s="13">
        <f t="shared" si="0"/>
        <v>1725.0000000000482</v>
      </c>
      <c r="L38" s="14">
        <f>'Mortgage Affordability'!$J38*'Mortgage Affordability'!$D$9/12</f>
        <v>960.38438514707889</v>
      </c>
      <c r="M38" s="13">
        <f t="shared" si="1"/>
        <v>764.61561485296932</v>
      </c>
      <c r="N38" s="15">
        <f>'Mortgage Affordability'!$J38-'Mortgage Affordability'!$M38</f>
        <v>400091.47557697125</v>
      </c>
    </row>
    <row r="39" spans="2:14" x14ac:dyDescent="0.25">
      <c r="B39" s="34">
        <v>22</v>
      </c>
      <c r="C39" s="35">
        <f t="shared" ca="1" si="2"/>
        <v>163976.43371390927</v>
      </c>
      <c r="D39" s="35">
        <f t="shared" si="6"/>
        <v>20700.000000000578</v>
      </c>
      <c r="E39" s="36">
        <f t="shared" ca="1" si="3"/>
        <v>4501.9865299557714</v>
      </c>
      <c r="F39" s="36">
        <f t="shared" ca="1" si="4"/>
        <v>16198.013470044807</v>
      </c>
      <c r="G39" s="35">
        <f ca="1">'Mortgage Affordability'!$C39-'Mortgage Affordability'!$F39</f>
        <v>147778.42024386447</v>
      </c>
      <c r="I39" s="12">
        <v>22</v>
      </c>
      <c r="J39" s="13">
        <f t="shared" si="5"/>
        <v>400091.47557697125</v>
      </c>
      <c r="K39" s="13">
        <f t="shared" si="0"/>
        <v>1725.0000000000482</v>
      </c>
      <c r="L39" s="14">
        <f>'Mortgage Affordability'!$J39*'Mortgage Affordability'!$D$9/12</f>
        <v>958.55249356982711</v>
      </c>
      <c r="M39" s="13">
        <f t="shared" si="1"/>
        <v>766.4475064302211</v>
      </c>
      <c r="N39" s="15">
        <f>'Mortgage Affordability'!$J39-'Mortgage Affordability'!$M39</f>
        <v>399325.02807054104</v>
      </c>
    </row>
    <row r="40" spans="2:14" x14ac:dyDescent="0.25">
      <c r="B40" s="34">
        <v>23</v>
      </c>
      <c r="C40" s="35">
        <f t="shared" ca="1" si="2"/>
        <v>147778.42024386447</v>
      </c>
      <c r="D40" s="35">
        <f t="shared" si="6"/>
        <v>20700.000000000578</v>
      </c>
      <c r="E40" s="36">
        <f t="shared" ca="1" si="3"/>
        <v>4030.1078969541932</v>
      </c>
      <c r="F40" s="36">
        <f t="shared" ca="1" si="4"/>
        <v>16669.892103046386</v>
      </c>
      <c r="G40" s="35">
        <f ca="1">'Mortgage Affordability'!$C40-'Mortgage Affordability'!$F40</f>
        <v>131108.52814081809</v>
      </c>
      <c r="I40" s="12">
        <v>23</v>
      </c>
      <c r="J40" s="13">
        <f t="shared" si="5"/>
        <v>399325.02807054104</v>
      </c>
      <c r="K40" s="13">
        <f t="shared" si="0"/>
        <v>1725.0000000000482</v>
      </c>
      <c r="L40" s="14">
        <f>'Mortgage Affordability'!$J40*'Mortgage Affordability'!$D$9/12</f>
        <v>956.71621308567126</v>
      </c>
      <c r="M40" s="13">
        <f t="shared" si="1"/>
        <v>768.28378691437695</v>
      </c>
      <c r="N40" s="15">
        <f>'Mortgage Affordability'!$J40-'Mortgage Affordability'!$M40</f>
        <v>398556.74428362667</v>
      </c>
    </row>
    <row r="41" spans="2:14" x14ac:dyDescent="0.25">
      <c r="B41" s="34">
        <v>24</v>
      </c>
      <c r="C41" s="35">
        <f t="shared" ca="1" si="2"/>
        <v>131108.52814081809</v>
      </c>
      <c r="D41" s="35">
        <f t="shared" si="6"/>
        <v>20700.000000000578</v>
      </c>
      <c r="E41" s="36">
        <f t="shared" ca="1" si="3"/>
        <v>3544.482550832809</v>
      </c>
      <c r="F41" s="36">
        <f t="shared" ca="1" si="4"/>
        <v>17155.517449167768</v>
      </c>
      <c r="G41" s="35">
        <f ca="1">'Mortgage Affordability'!$C41-'Mortgage Affordability'!$F41</f>
        <v>113953.01069165033</v>
      </c>
      <c r="I41" s="12">
        <v>24</v>
      </c>
      <c r="J41" s="13">
        <f t="shared" si="5"/>
        <v>398556.74428362667</v>
      </c>
      <c r="K41" s="13">
        <f t="shared" si="0"/>
        <v>1725.0000000000482</v>
      </c>
      <c r="L41" s="14">
        <f>'Mortgage Affordability'!$J41*'Mortgage Affordability'!$D$9/12</f>
        <v>954.87553317952234</v>
      </c>
      <c r="M41" s="13">
        <f t="shared" si="1"/>
        <v>770.12446682052587</v>
      </c>
      <c r="N41" s="15">
        <f>'Mortgage Affordability'!$J41-'Mortgage Affordability'!$M41</f>
        <v>397786.61981680617</v>
      </c>
    </row>
    <row r="42" spans="2:14" x14ac:dyDescent="0.25">
      <c r="B42" s="34">
        <v>25</v>
      </c>
      <c r="C42" s="35">
        <f t="shared" ca="1" si="2"/>
        <v>113953.01069165033</v>
      </c>
      <c r="D42" s="35">
        <f t="shared" si="6"/>
        <v>20700.000000000578</v>
      </c>
      <c r="E42" s="36">
        <f t="shared" ca="1" si="3"/>
        <v>3044.7100239535839</v>
      </c>
      <c r="F42" s="36">
        <f t="shared" ca="1" si="4"/>
        <v>17655.289976046995</v>
      </c>
      <c r="G42" s="35">
        <f ca="1">'Mortgage Affordability'!$C42-'Mortgage Affordability'!$F42</f>
        <v>96297.720715603326</v>
      </c>
      <c r="I42" s="12">
        <v>25</v>
      </c>
      <c r="J42" s="13">
        <f t="shared" si="5"/>
        <v>397786.61981680617</v>
      </c>
      <c r="K42" s="13">
        <f t="shared" si="0"/>
        <v>1725.0000000000482</v>
      </c>
      <c r="L42" s="14">
        <f>'Mortgage Affordability'!$J42*'Mortgage Affordability'!$D$9/12</f>
        <v>953.03044331109822</v>
      </c>
      <c r="M42" s="13">
        <f t="shared" si="1"/>
        <v>771.96955668894998</v>
      </c>
      <c r="N42" s="15">
        <f>'Mortgage Affordability'!$J42-'Mortgage Affordability'!$M42</f>
        <v>397014.6502601172</v>
      </c>
    </row>
    <row r="43" spans="2:14" x14ac:dyDescent="0.25">
      <c r="B43" s="34">
        <v>26</v>
      </c>
      <c r="C43" s="35">
        <f t="shared" ca="1" si="2"/>
        <v>96297.720715603326</v>
      </c>
      <c r="D43" s="35">
        <f t="shared" si="6"/>
        <v>20700.000000000578</v>
      </c>
      <c r="E43" s="36">
        <f t="shared" ca="1" si="3"/>
        <v>2530.3781823021086</v>
      </c>
      <c r="F43" s="36">
        <f t="shared" ca="1" si="4"/>
        <v>18169.621817698469</v>
      </c>
      <c r="G43" s="35">
        <f ca="1">'Mortgage Affordability'!$C43-'Mortgage Affordability'!$F43</f>
        <v>78128.098897904856</v>
      </c>
      <c r="I43" s="12">
        <v>26</v>
      </c>
      <c r="J43" s="13">
        <f t="shared" si="5"/>
        <v>397014.6502601172</v>
      </c>
      <c r="K43" s="13">
        <f t="shared" si="0"/>
        <v>1725.0000000000482</v>
      </c>
      <c r="L43" s="14">
        <f>'Mortgage Affordability'!$J43*'Mortgage Affordability'!$D$9/12</f>
        <v>951.18093291486412</v>
      </c>
      <c r="M43" s="13">
        <f t="shared" si="1"/>
        <v>773.81906708518409</v>
      </c>
      <c r="N43" s="15">
        <f>'Mortgage Affordability'!$J43-'Mortgage Affordability'!$M43</f>
        <v>396240.83119303203</v>
      </c>
    </row>
    <row r="44" spans="2:14" x14ac:dyDescent="0.25">
      <c r="B44" s="34">
        <v>27</v>
      </c>
      <c r="C44" s="35">
        <f t="shared" ca="1" si="2"/>
        <v>78128.098897904856</v>
      </c>
      <c r="D44" s="35">
        <f t="shared" si="6"/>
        <v>20700.000000000578</v>
      </c>
      <c r="E44" s="36">
        <f t="shared" ca="1" si="3"/>
        <v>2001.0628856240953</v>
      </c>
      <c r="F44" s="36">
        <f t="shared" ca="1" si="4"/>
        <v>18698.937114376484</v>
      </c>
      <c r="G44" s="35">
        <f ca="1">'Mortgage Affordability'!$C44-'Mortgage Affordability'!$F44</f>
        <v>59429.161783528369</v>
      </c>
      <c r="I44" s="12">
        <v>27</v>
      </c>
      <c r="J44" s="13">
        <f t="shared" si="5"/>
        <v>396240.83119303203</v>
      </c>
      <c r="K44" s="13">
        <f t="shared" si="0"/>
        <v>1725.0000000000482</v>
      </c>
      <c r="L44" s="14">
        <f>'Mortgage Affordability'!$J44*'Mortgage Affordability'!$D$9/12</f>
        <v>949.3269913999726</v>
      </c>
      <c r="M44" s="13">
        <f t="shared" si="1"/>
        <v>775.6730086000756</v>
      </c>
      <c r="N44" s="15">
        <f>'Mortgage Affordability'!$J44-'Mortgage Affordability'!$M44</f>
        <v>395465.15818443196</v>
      </c>
    </row>
    <row r="45" spans="2:14" x14ac:dyDescent="0.25">
      <c r="B45" s="34">
        <v>28</v>
      </c>
      <c r="C45" s="35">
        <f t="shared" ca="1" si="2"/>
        <v>59429.161783528369</v>
      </c>
      <c r="D45" s="35">
        <f t="shared" si="6"/>
        <v>20700.000000000578</v>
      </c>
      <c r="E45" s="36">
        <f t="shared" ca="1" si="3"/>
        <v>1456.3276376609972</v>
      </c>
      <c r="F45" s="36">
        <f t="shared" ca="1" si="4"/>
        <v>19243.672362339581</v>
      </c>
      <c r="G45" s="35">
        <f ca="1">'Mortgage Affordability'!$C45-'Mortgage Affordability'!$F45</f>
        <v>40185.489421188788</v>
      </c>
      <c r="I45" s="12">
        <v>28</v>
      </c>
      <c r="J45" s="13">
        <f t="shared" si="5"/>
        <v>395465.15818443196</v>
      </c>
      <c r="K45" s="13">
        <f t="shared" si="0"/>
        <v>1725.0000000000482</v>
      </c>
      <c r="L45" s="14">
        <f>'Mortgage Affordability'!$J45*'Mortgage Affordability'!$D$9/12</f>
        <v>947.4686081502017</v>
      </c>
      <c r="M45" s="13">
        <f t="shared" si="1"/>
        <v>777.5313918498465</v>
      </c>
      <c r="N45" s="15">
        <f>'Mortgage Affordability'!$J45-'Mortgage Affordability'!$M45</f>
        <v>394687.6267925821</v>
      </c>
    </row>
    <row r="46" spans="2:14" x14ac:dyDescent="0.25">
      <c r="B46" s="34">
        <v>29</v>
      </c>
      <c r="C46" s="35">
        <f t="shared" ca="1" si="2"/>
        <v>40185.489421188788</v>
      </c>
      <c r="D46" s="35">
        <f t="shared" si="6"/>
        <v>20700.000000000578</v>
      </c>
      <c r="E46" s="36">
        <f t="shared" ca="1" si="3"/>
        <v>895.72322619633928</v>
      </c>
      <c r="F46" s="36">
        <f t="shared" ca="1" si="4"/>
        <v>19804.276773804238</v>
      </c>
      <c r="G46" s="35">
        <f ca="1">'Mortgage Affordability'!$C46-'Mortgage Affordability'!$F46</f>
        <v>20381.212647384549</v>
      </c>
      <c r="I46" s="12">
        <v>28</v>
      </c>
      <c r="J46" s="13">
        <f t="shared" si="5"/>
        <v>394687.6267925821</v>
      </c>
      <c r="K46" s="13">
        <f t="shared" si="0"/>
        <v>1725.0000000000482</v>
      </c>
      <c r="L46" s="14">
        <f>'Mortgage Affordability'!$J46*'Mortgage Affordability'!$D$9/12</f>
        <v>945.60577252389464</v>
      </c>
      <c r="M46" s="13">
        <f t="shared" si="1"/>
        <v>779.39422747615356</v>
      </c>
      <c r="N46" s="15">
        <f>'Mortgage Affordability'!$J46-'Mortgage Affordability'!$M46</f>
        <v>393908.23256510595</v>
      </c>
    </row>
    <row r="47" spans="2:14" x14ac:dyDescent="0.25">
      <c r="B47" s="34">
        <v>30</v>
      </c>
      <c r="C47" s="35">
        <f t="shared" ca="1" si="2"/>
        <v>20381.212647384549</v>
      </c>
      <c r="D47" s="35">
        <f t="shared" si="6"/>
        <v>20700.000000000578</v>
      </c>
      <c r="E47" s="36">
        <f t="shared" ca="1" si="3"/>
        <v>318.78735261592158</v>
      </c>
      <c r="F47" s="36">
        <f t="shared" ca="1" si="4"/>
        <v>20381.212647384658</v>
      </c>
      <c r="G47" s="35">
        <f ca="1">'Mortgage Affordability'!$C47-'Mortgage Affordability'!$F47</f>
        <v>-1.0913936421275139E-10</v>
      </c>
      <c r="I47" s="12">
        <v>28</v>
      </c>
      <c r="J47" s="13">
        <f t="shared" si="5"/>
        <v>393908.23256510595</v>
      </c>
      <c r="K47" s="13">
        <f t="shared" si="0"/>
        <v>1725.0000000000482</v>
      </c>
      <c r="L47" s="14">
        <f>'Mortgage Affordability'!$J47*'Mortgage Affordability'!$D$9/12</f>
        <v>943.73847385389979</v>
      </c>
      <c r="M47" s="13">
        <f t="shared" si="1"/>
        <v>781.26152614614841</v>
      </c>
      <c r="N47" s="15">
        <f>'Mortgage Affordability'!$J47-'Mortgage Affordability'!$M47</f>
        <v>393126.9710389598</v>
      </c>
    </row>
    <row r="48" spans="2:14" x14ac:dyDescent="0.25">
      <c r="B48" s="24"/>
      <c r="C48" s="25"/>
      <c r="D48" s="25"/>
      <c r="E48" s="36"/>
      <c r="F48" s="36"/>
      <c r="G48" s="25"/>
      <c r="I48" s="12">
        <v>31</v>
      </c>
      <c r="J48" s="13">
        <f t="shared" si="5"/>
        <v>393126.9710389598</v>
      </c>
      <c r="K48" s="13">
        <f t="shared" si="0"/>
        <v>1725.0000000000482</v>
      </c>
      <c r="L48" s="14">
        <f>'Mortgage Affordability'!$J48*'Mortgage Affordability'!$D$9/12</f>
        <v>941.86670144750781</v>
      </c>
      <c r="M48" s="13">
        <f t="shared" si="1"/>
        <v>783.1332985525404</v>
      </c>
      <c r="N48" s="15">
        <f>'Mortgage Affordability'!$J48-'Mortgage Affordability'!$M48</f>
        <v>392343.83774040727</v>
      </c>
    </row>
    <row r="49" spans="9:14" x14ac:dyDescent="0.25">
      <c r="I49" s="12">
        <v>32</v>
      </c>
      <c r="J49" s="13">
        <f t="shared" si="5"/>
        <v>392343.83774040727</v>
      </c>
      <c r="K49" s="13">
        <f t="shared" si="0"/>
        <v>1725.0000000000482</v>
      </c>
      <c r="L49" s="14">
        <f>'Mortgage Affordability'!$J49*'Mortgage Affordability'!$D$9/12</f>
        <v>939.99044458639253</v>
      </c>
      <c r="M49" s="13">
        <f t="shared" si="1"/>
        <v>785.00955541365568</v>
      </c>
      <c r="N49" s="15">
        <f>'Mortgage Affordability'!$J49-'Mortgage Affordability'!$M49</f>
        <v>391558.82818499359</v>
      </c>
    </row>
    <row r="50" spans="9:14" x14ac:dyDescent="0.25">
      <c r="I50" s="12">
        <v>33</v>
      </c>
      <c r="J50" s="13">
        <f t="shared" si="5"/>
        <v>391558.82818499359</v>
      </c>
      <c r="K50" s="13">
        <f t="shared" si="0"/>
        <v>1725.0000000000482</v>
      </c>
      <c r="L50" s="14">
        <f>'Mortgage Affordability'!$J50*'Mortgage Affordability'!$D$9/12</f>
        <v>938.10969252654729</v>
      </c>
      <c r="M50" s="13">
        <f t="shared" si="1"/>
        <v>786.89030747350091</v>
      </c>
      <c r="N50" s="15">
        <f>'Mortgage Affordability'!$J50-'Mortgage Affordability'!$M50</f>
        <v>390771.9378775201</v>
      </c>
    </row>
    <row r="51" spans="9:14" x14ac:dyDescent="0.25">
      <c r="I51" s="12">
        <v>34</v>
      </c>
      <c r="J51" s="13">
        <f t="shared" si="5"/>
        <v>390771.9378775201</v>
      </c>
      <c r="K51" s="13">
        <f t="shared" si="0"/>
        <v>1725.0000000000482</v>
      </c>
      <c r="L51" s="14">
        <f>'Mortgage Affordability'!$J51*'Mortgage Affordability'!$D$9/12</f>
        <v>936.22443449822538</v>
      </c>
      <c r="M51" s="13">
        <f t="shared" si="1"/>
        <v>788.77556550182283</v>
      </c>
      <c r="N51" s="15">
        <f>'Mortgage Affordability'!$J51-'Mortgage Affordability'!$M51</f>
        <v>389983.16231201828</v>
      </c>
    </row>
    <row r="52" spans="9:14" x14ac:dyDescent="0.25">
      <c r="I52" s="12">
        <v>35</v>
      </c>
      <c r="J52" s="13">
        <f t="shared" si="5"/>
        <v>389983.16231201828</v>
      </c>
      <c r="K52" s="13">
        <f t="shared" si="0"/>
        <v>1725.0000000000482</v>
      </c>
      <c r="L52" s="14">
        <f>'Mortgage Affordability'!$J52*'Mortgage Affordability'!$D$9/12</f>
        <v>934.33465970587713</v>
      </c>
      <c r="M52" s="13">
        <f t="shared" si="1"/>
        <v>790.66534029417107</v>
      </c>
      <c r="N52" s="15">
        <f>'Mortgage Affordability'!$J52-'Mortgage Affordability'!$M52</f>
        <v>389192.49697172409</v>
      </c>
    </row>
    <row r="53" spans="9:14" x14ac:dyDescent="0.25">
      <c r="I53" s="12">
        <v>36</v>
      </c>
      <c r="J53" s="13">
        <f t="shared" si="5"/>
        <v>389192.49697172409</v>
      </c>
      <c r="K53" s="13">
        <f t="shared" si="0"/>
        <v>1725.0000000000482</v>
      </c>
      <c r="L53" s="14">
        <f>'Mortgage Affordability'!$J53*'Mortgage Affordability'!$D$9/12</f>
        <v>932.44035732808891</v>
      </c>
      <c r="M53" s="13">
        <f t="shared" si="1"/>
        <v>792.5596426719593</v>
      </c>
      <c r="N53" s="15">
        <f>'Mortgage Affordability'!$J53-'Mortgage Affordability'!$M53</f>
        <v>388399.93732905213</v>
      </c>
    </row>
    <row r="54" spans="9:14" x14ac:dyDescent="0.25">
      <c r="I54" s="12">
        <v>37</v>
      </c>
      <c r="J54" s="13">
        <f t="shared" si="5"/>
        <v>388399.93732905213</v>
      </c>
      <c r="K54" s="13">
        <f t="shared" si="0"/>
        <v>1725.0000000000482</v>
      </c>
      <c r="L54" s="14">
        <f>'Mortgage Affordability'!$J54*'Mortgage Affordability'!$D$9/12</f>
        <v>930.54151651752079</v>
      </c>
      <c r="M54" s="13">
        <f t="shared" si="1"/>
        <v>794.45848348252741</v>
      </c>
      <c r="N54" s="15">
        <f>'Mortgage Affordability'!$J54-'Mortgage Affordability'!$M54</f>
        <v>387605.4788455696</v>
      </c>
    </row>
    <row r="55" spans="9:14" x14ac:dyDescent="0.25">
      <c r="I55" s="12">
        <v>38</v>
      </c>
      <c r="J55" s="13">
        <f t="shared" si="5"/>
        <v>387605.4788455696</v>
      </c>
      <c r="K55" s="13">
        <f t="shared" si="0"/>
        <v>1725.0000000000482</v>
      </c>
      <c r="L55" s="14">
        <f>'Mortgage Affordability'!$J55*'Mortgage Affordability'!$D$9/12</f>
        <v>928.63812640084382</v>
      </c>
      <c r="M55" s="13">
        <f t="shared" si="1"/>
        <v>796.36187359920439</v>
      </c>
      <c r="N55" s="15">
        <f>'Mortgage Affordability'!$J55-'Mortgage Affordability'!$M55</f>
        <v>386809.11697197042</v>
      </c>
    </row>
    <row r="56" spans="9:14" x14ac:dyDescent="0.25">
      <c r="I56" s="12">
        <v>39</v>
      </c>
      <c r="J56" s="13">
        <f t="shared" si="5"/>
        <v>386809.11697197042</v>
      </c>
      <c r="K56" s="13">
        <f t="shared" si="0"/>
        <v>1725.0000000000482</v>
      </c>
      <c r="L56" s="14">
        <f>'Mortgage Affordability'!$J56*'Mortgage Affordability'!$D$9/12</f>
        <v>926.73017607867916</v>
      </c>
      <c r="M56" s="13">
        <f t="shared" si="1"/>
        <v>798.26982392136904</v>
      </c>
      <c r="N56" s="15">
        <f>'Mortgage Affordability'!$J56-'Mortgage Affordability'!$M56</f>
        <v>386010.84714804904</v>
      </c>
    </row>
    <row r="57" spans="9:14" x14ac:dyDescent="0.25">
      <c r="I57" s="12">
        <v>40</v>
      </c>
      <c r="J57" s="13">
        <f t="shared" si="5"/>
        <v>386010.84714804904</v>
      </c>
      <c r="K57" s="13">
        <f t="shared" si="0"/>
        <v>1725.0000000000482</v>
      </c>
      <c r="L57" s="14">
        <f>'Mortgage Affordability'!$J57*'Mortgage Affordability'!$D$9/12</f>
        <v>924.81765462553415</v>
      </c>
      <c r="M57" s="13">
        <f t="shared" si="1"/>
        <v>800.18234537451406</v>
      </c>
      <c r="N57" s="15">
        <f>'Mortgage Affordability'!$J57-'Mortgage Affordability'!$M57</f>
        <v>385210.66480267455</v>
      </c>
    </row>
    <row r="58" spans="9:14" x14ac:dyDescent="0.25">
      <c r="I58" s="12">
        <v>41</v>
      </c>
      <c r="J58" s="13">
        <f t="shared" si="5"/>
        <v>385210.66480267455</v>
      </c>
      <c r="K58" s="13">
        <f t="shared" si="0"/>
        <v>1725.0000000000482</v>
      </c>
      <c r="L58" s="14">
        <f>'Mortgage Affordability'!$J58*'Mortgage Affordability'!$D$9/12</f>
        <v>922.90055108974127</v>
      </c>
      <c r="M58" s="13">
        <f t="shared" si="1"/>
        <v>802.09944891030693</v>
      </c>
      <c r="N58" s="15">
        <f>'Mortgage Affordability'!$J58-'Mortgage Affordability'!$M58</f>
        <v>384408.56535376422</v>
      </c>
    </row>
    <row r="59" spans="9:14" x14ac:dyDescent="0.25">
      <c r="I59" s="12">
        <v>42</v>
      </c>
      <c r="J59" s="13">
        <f t="shared" si="5"/>
        <v>384408.56535376422</v>
      </c>
      <c r="K59" s="13">
        <f t="shared" si="0"/>
        <v>1725.0000000000482</v>
      </c>
      <c r="L59" s="14">
        <f>'Mortgage Affordability'!$J59*'Mortgage Affordability'!$D$9/12</f>
        <v>920.97885449339356</v>
      </c>
      <c r="M59" s="13">
        <f t="shared" si="1"/>
        <v>804.02114550665465</v>
      </c>
      <c r="N59" s="15">
        <f>'Mortgage Affordability'!$J59-'Mortgage Affordability'!$M59</f>
        <v>383604.54420825758</v>
      </c>
    </row>
    <row r="60" spans="9:14" x14ac:dyDescent="0.25">
      <c r="I60" s="12">
        <v>43</v>
      </c>
      <c r="J60" s="13">
        <f t="shared" si="5"/>
        <v>383604.54420825758</v>
      </c>
      <c r="K60" s="13">
        <f t="shared" si="0"/>
        <v>1725.0000000000482</v>
      </c>
      <c r="L60" s="14">
        <f>'Mortgage Affordability'!$J60*'Mortgage Affordability'!$D$9/12</f>
        <v>919.05255383228371</v>
      </c>
      <c r="M60" s="13">
        <f t="shared" si="1"/>
        <v>805.9474461677645</v>
      </c>
      <c r="N60" s="15">
        <f>'Mortgage Affordability'!$J60-'Mortgage Affordability'!$M60</f>
        <v>382798.59676208982</v>
      </c>
    </row>
    <row r="61" spans="9:14" x14ac:dyDescent="0.25">
      <c r="I61" s="12">
        <v>44</v>
      </c>
      <c r="J61" s="13">
        <f t="shared" si="5"/>
        <v>382798.59676208982</v>
      </c>
      <c r="K61" s="13">
        <f t="shared" si="0"/>
        <v>1725.0000000000482</v>
      </c>
      <c r="L61" s="14">
        <f>'Mortgage Affordability'!$J61*'Mortgage Affordability'!$D$9/12</f>
        <v>917.12163807584022</v>
      </c>
      <c r="M61" s="13">
        <f t="shared" si="1"/>
        <v>807.87836192420798</v>
      </c>
      <c r="N61" s="15">
        <f>'Mortgage Affordability'!$J61-'Mortgage Affordability'!$M61</f>
        <v>381990.71840016561</v>
      </c>
    </row>
    <row r="62" spans="9:14" x14ac:dyDescent="0.25">
      <c r="I62" s="12">
        <v>45</v>
      </c>
      <c r="J62" s="13">
        <f t="shared" si="5"/>
        <v>381990.71840016561</v>
      </c>
      <c r="K62" s="13">
        <f t="shared" si="0"/>
        <v>1725.0000000000482</v>
      </c>
      <c r="L62" s="14">
        <f>'Mortgage Affordability'!$J62*'Mortgage Affordability'!$D$9/12</f>
        <v>915.18609616706351</v>
      </c>
      <c r="M62" s="13">
        <f t="shared" si="1"/>
        <v>809.81390383298469</v>
      </c>
      <c r="N62" s="15">
        <f>'Mortgage Affordability'!$J62-'Mortgage Affordability'!$M62</f>
        <v>381180.90449633263</v>
      </c>
    </row>
    <row r="63" spans="9:14" x14ac:dyDescent="0.25">
      <c r="I63" s="12">
        <v>46</v>
      </c>
      <c r="J63" s="13">
        <f t="shared" si="5"/>
        <v>381180.90449633263</v>
      </c>
      <c r="K63" s="13">
        <f t="shared" si="0"/>
        <v>1725.0000000000482</v>
      </c>
      <c r="L63" s="14">
        <f>'Mortgage Affordability'!$J63*'Mortgage Affordability'!$D$9/12</f>
        <v>913.24591702246369</v>
      </c>
      <c r="M63" s="13">
        <f t="shared" si="1"/>
        <v>811.75408297758452</v>
      </c>
      <c r="N63" s="15">
        <f>'Mortgage Affordability'!$J63-'Mortgage Affordability'!$M63</f>
        <v>380369.15041335503</v>
      </c>
    </row>
    <row r="64" spans="9:14" x14ac:dyDescent="0.25">
      <c r="I64" s="12">
        <v>47</v>
      </c>
      <c r="J64" s="13">
        <f t="shared" si="5"/>
        <v>380369.15041335503</v>
      </c>
      <c r="K64" s="13">
        <f t="shared" si="0"/>
        <v>1725.0000000000482</v>
      </c>
      <c r="L64" s="14">
        <f>'Mortgage Affordability'!$J64*'Mortgage Affordability'!$D$9/12</f>
        <v>911.30108953199658</v>
      </c>
      <c r="M64" s="13">
        <f t="shared" si="1"/>
        <v>813.69891046805162</v>
      </c>
      <c r="N64" s="15">
        <f>'Mortgage Affordability'!$J64-'Mortgage Affordability'!$M64</f>
        <v>379555.45150288701</v>
      </c>
    </row>
    <row r="65" spans="9:14" x14ac:dyDescent="0.25">
      <c r="I65" s="12">
        <v>48</v>
      </c>
      <c r="J65" s="13">
        <f t="shared" si="5"/>
        <v>379555.45150288701</v>
      </c>
      <c r="K65" s="13">
        <f t="shared" si="0"/>
        <v>1725.0000000000482</v>
      </c>
      <c r="L65" s="14">
        <f>'Mortgage Affordability'!$J65*'Mortgage Affordability'!$D$9/12</f>
        <v>909.35160255900018</v>
      </c>
      <c r="M65" s="13">
        <f t="shared" si="1"/>
        <v>815.64839744104802</v>
      </c>
      <c r="N65" s="15">
        <f>'Mortgage Affordability'!$J65-'Mortgage Affordability'!$M65</f>
        <v>378739.80310544599</v>
      </c>
    </row>
    <row r="66" spans="9:14" x14ac:dyDescent="0.25">
      <c r="I66" s="12">
        <v>49</v>
      </c>
      <c r="J66" s="13">
        <f t="shared" si="5"/>
        <v>378739.80310544599</v>
      </c>
      <c r="K66" s="13">
        <f t="shared" si="0"/>
        <v>1725.0000000000482</v>
      </c>
      <c r="L66" s="14">
        <f>'Mortgage Affordability'!$J66*'Mortgage Affordability'!$D$9/12</f>
        <v>907.39744494013109</v>
      </c>
      <c r="M66" s="13">
        <f t="shared" si="1"/>
        <v>817.60255505991711</v>
      </c>
      <c r="N66" s="15">
        <f>'Mortgage Affordability'!$J66-'Mortgage Affordability'!$M66</f>
        <v>377922.20055038604</v>
      </c>
    </row>
    <row r="67" spans="9:14" x14ac:dyDescent="0.25">
      <c r="I67" s="12">
        <v>50</v>
      </c>
      <c r="J67" s="13">
        <f t="shared" si="5"/>
        <v>377922.20055038604</v>
      </c>
      <c r="K67" s="13">
        <f t="shared" si="0"/>
        <v>1725.0000000000482</v>
      </c>
      <c r="L67" s="14">
        <f>'Mortgage Affordability'!$J67*'Mortgage Affordability'!$D$9/12</f>
        <v>905.43860548529995</v>
      </c>
      <c r="M67" s="13">
        <f t="shared" si="1"/>
        <v>819.56139451474826</v>
      </c>
      <c r="N67" s="15">
        <f>'Mortgage Affordability'!$J67-'Mortgage Affordability'!$M67</f>
        <v>377102.63915587129</v>
      </c>
    </row>
    <row r="68" spans="9:14" x14ac:dyDescent="0.25">
      <c r="I68" s="12">
        <v>51</v>
      </c>
      <c r="J68" s="13">
        <f t="shared" si="5"/>
        <v>377102.63915587129</v>
      </c>
      <c r="K68" s="13">
        <f t="shared" si="0"/>
        <v>1725.0000000000482</v>
      </c>
      <c r="L68" s="14">
        <f>'Mortgage Affordability'!$J68*'Mortgage Affordability'!$D$9/12</f>
        <v>903.47507297760831</v>
      </c>
      <c r="M68" s="13">
        <f t="shared" si="1"/>
        <v>821.5249270224399</v>
      </c>
      <c r="N68" s="15">
        <f>'Mortgage Affordability'!$J68-'Mortgage Affordability'!$M68</f>
        <v>376281.11422884883</v>
      </c>
    </row>
    <row r="69" spans="9:14" x14ac:dyDescent="0.25">
      <c r="I69" s="12">
        <v>52</v>
      </c>
      <c r="J69" s="13">
        <f t="shared" si="5"/>
        <v>376281.11422884883</v>
      </c>
      <c r="K69" s="13">
        <f t="shared" si="0"/>
        <v>1725.0000000000482</v>
      </c>
      <c r="L69" s="14">
        <f>'Mortgage Affordability'!$J69*'Mortgage Affordability'!$D$9/12</f>
        <v>901.50683617328377</v>
      </c>
      <c r="M69" s="13">
        <f t="shared" si="1"/>
        <v>823.49316382676443</v>
      </c>
      <c r="N69" s="15">
        <f>'Mortgage Affordability'!$J69-'Mortgage Affordability'!$M69</f>
        <v>375457.62106502207</v>
      </c>
    </row>
    <row r="70" spans="9:14" x14ac:dyDescent="0.25">
      <c r="I70" s="12">
        <v>53</v>
      </c>
      <c r="J70" s="13">
        <f t="shared" si="5"/>
        <v>375457.62106502207</v>
      </c>
      <c r="K70" s="13">
        <f t="shared" si="0"/>
        <v>1725.0000000000482</v>
      </c>
      <c r="L70" s="14">
        <f>'Mortgage Affordability'!$J70*'Mortgage Affordability'!$D$9/12</f>
        <v>899.53388380161539</v>
      </c>
      <c r="M70" s="13">
        <f t="shared" si="1"/>
        <v>825.46611619843281</v>
      </c>
      <c r="N70" s="15">
        <f>'Mortgage Affordability'!$J70-'Mortgage Affordability'!$M70</f>
        <v>374632.15494882362</v>
      </c>
    </row>
    <row r="71" spans="9:14" x14ac:dyDescent="0.25">
      <c r="I71" s="12">
        <v>54</v>
      </c>
      <c r="J71" s="13">
        <f t="shared" si="5"/>
        <v>374632.15494882362</v>
      </c>
      <c r="K71" s="13">
        <f t="shared" si="0"/>
        <v>1725.0000000000482</v>
      </c>
      <c r="L71" s="14">
        <f>'Mortgage Affordability'!$J71*'Mortgage Affordability'!$D$9/12</f>
        <v>897.55620456488998</v>
      </c>
      <c r="M71" s="13">
        <f t="shared" si="1"/>
        <v>827.44379543515822</v>
      </c>
      <c r="N71" s="15">
        <f>'Mortgage Affordability'!$J71-'Mortgage Affordability'!$M71</f>
        <v>373804.71115338849</v>
      </c>
    </row>
    <row r="72" spans="9:14" x14ac:dyDescent="0.25">
      <c r="I72" s="12">
        <v>55</v>
      </c>
      <c r="J72" s="13">
        <f t="shared" si="5"/>
        <v>373804.71115338849</v>
      </c>
      <c r="K72" s="13">
        <f t="shared" si="0"/>
        <v>1725.0000000000482</v>
      </c>
      <c r="L72" s="14">
        <f>'Mortgage Affordability'!$J72*'Mortgage Affordability'!$D$9/12</f>
        <v>895.57378713832668</v>
      </c>
      <c r="M72" s="13">
        <f t="shared" si="1"/>
        <v>829.42621286172152</v>
      </c>
      <c r="N72" s="15">
        <f>'Mortgage Affordability'!$J72-'Mortgage Affordability'!$M72</f>
        <v>372975.28494052676</v>
      </c>
    </row>
    <row r="73" spans="9:14" x14ac:dyDescent="0.25">
      <c r="I73" s="12">
        <v>56</v>
      </c>
      <c r="J73" s="13">
        <f t="shared" si="5"/>
        <v>372975.28494052676</v>
      </c>
      <c r="K73" s="13">
        <f t="shared" si="0"/>
        <v>1725.0000000000482</v>
      </c>
      <c r="L73" s="14">
        <f>'Mortgage Affordability'!$J73*'Mortgage Affordability'!$D$9/12</f>
        <v>893.586620170012</v>
      </c>
      <c r="M73" s="13">
        <f t="shared" si="1"/>
        <v>831.41337983003621</v>
      </c>
      <c r="N73" s="15">
        <f>'Mortgage Affordability'!$J73-'Mortgage Affordability'!$M73</f>
        <v>372143.87156069675</v>
      </c>
    </row>
    <row r="74" spans="9:14" x14ac:dyDescent="0.25">
      <c r="I74" s="12">
        <v>57</v>
      </c>
      <c r="J74" s="13">
        <f t="shared" si="5"/>
        <v>372143.87156069675</v>
      </c>
      <c r="K74" s="13">
        <f t="shared" si="0"/>
        <v>1725.0000000000482</v>
      </c>
      <c r="L74" s="14">
        <f>'Mortgage Affordability'!$J74*'Mortgage Affordability'!$D$9/12</f>
        <v>891.59469228083606</v>
      </c>
      <c r="M74" s="13">
        <f t="shared" si="1"/>
        <v>833.40530771921215</v>
      </c>
      <c r="N74" s="15">
        <f>'Mortgage Affordability'!$J74-'Mortgage Affordability'!$M74</f>
        <v>371310.46625297755</v>
      </c>
    </row>
    <row r="75" spans="9:14" x14ac:dyDescent="0.25">
      <c r="I75" s="12">
        <v>58</v>
      </c>
      <c r="J75" s="13">
        <f t="shared" si="5"/>
        <v>371310.46625297755</v>
      </c>
      <c r="K75" s="13">
        <f t="shared" si="0"/>
        <v>1725.0000000000482</v>
      </c>
      <c r="L75" s="14">
        <f>'Mortgage Affordability'!$J75*'Mortgage Affordability'!$D$9/12</f>
        <v>889.5979920644254</v>
      </c>
      <c r="M75" s="13">
        <f t="shared" si="1"/>
        <v>835.40200793562281</v>
      </c>
      <c r="N75" s="15">
        <f>'Mortgage Affordability'!$J75-'Mortgage Affordability'!$M75</f>
        <v>370475.06424504193</v>
      </c>
    </row>
    <row r="76" spans="9:14" x14ac:dyDescent="0.25">
      <c r="I76" s="12">
        <v>59</v>
      </c>
      <c r="J76" s="13">
        <f t="shared" si="5"/>
        <v>370475.06424504193</v>
      </c>
      <c r="K76" s="13">
        <f t="shared" si="0"/>
        <v>1725.0000000000482</v>
      </c>
      <c r="L76" s="14">
        <f>'Mortgage Affordability'!$J76*'Mortgage Affordability'!$D$9/12</f>
        <v>887.59650808707966</v>
      </c>
      <c r="M76" s="13">
        <f t="shared" si="1"/>
        <v>837.40349191296855</v>
      </c>
      <c r="N76" s="15">
        <f>'Mortgage Affordability'!$J76-'Mortgage Affordability'!$M76</f>
        <v>369637.66075312893</v>
      </c>
    </row>
    <row r="77" spans="9:14" x14ac:dyDescent="0.25">
      <c r="I77" s="12">
        <v>60</v>
      </c>
      <c r="J77" s="13">
        <f t="shared" si="5"/>
        <v>369637.66075312893</v>
      </c>
      <c r="K77" s="13">
        <f t="shared" si="0"/>
        <v>1725.0000000000482</v>
      </c>
      <c r="L77" s="14">
        <f>'Mortgage Affordability'!$J77*'Mortgage Affordability'!$D$9/12</f>
        <v>885.59022888770471</v>
      </c>
      <c r="M77" s="13">
        <f t="shared" si="1"/>
        <v>839.40977111234349</v>
      </c>
      <c r="N77" s="15">
        <f>'Mortgage Affordability'!$J77-'Mortgage Affordability'!$M77</f>
        <v>368798.25098201662</v>
      </c>
    </row>
    <row r="78" spans="9:14" x14ac:dyDescent="0.25">
      <c r="I78" s="12">
        <v>61</v>
      </c>
      <c r="J78" s="13">
        <f t="shared" si="5"/>
        <v>368798.25098201662</v>
      </c>
      <c r="K78" s="13">
        <f t="shared" si="0"/>
        <v>1725.0000000000482</v>
      </c>
      <c r="L78" s="14">
        <f>'Mortgage Affordability'!$J78*'Mortgage Affordability'!$D$9/12</f>
        <v>883.57914297774823</v>
      </c>
      <c r="M78" s="13">
        <f t="shared" si="1"/>
        <v>841.42085702229997</v>
      </c>
      <c r="N78" s="15">
        <f>'Mortgage Affordability'!$J78-'Mortgage Affordability'!$M78</f>
        <v>367956.83012499433</v>
      </c>
    </row>
    <row r="79" spans="9:14" x14ac:dyDescent="0.25">
      <c r="I79" s="12">
        <v>62</v>
      </c>
      <c r="J79" s="13">
        <f t="shared" si="5"/>
        <v>367956.83012499433</v>
      </c>
      <c r="K79" s="13">
        <f t="shared" si="0"/>
        <v>1725.0000000000482</v>
      </c>
      <c r="L79" s="14">
        <f>'Mortgage Affordability'!$J79*'Mortgage Affordability'!$D$9/12</f>
        <v>881.56323884113226</v>
      </c>
      <c r="M79" s="13">
        <f t="shared" si="1"/>
        <v>843.43676115891594</v>
      </c>
      <c r="N79" s="15">
        <f>'Mortgage Affordability'!$J79-'Mortgage Affordability'!$M79</f>
        <v>367113.39336383541</v>
      </c>
    </row>
    <row r="80" spans="9:14" x14ac:dyDescent="0.25">
      <c r="I80" s="12">
        <v>63</v>
      </c>
      <c r="J80" s="13">
        <f t="shared" si="5"/>
        <v>367113.39336383541</v>
      </c>
      <c r="K80" s="13">
        <f t="shared" si="0"/>
        <v>1725.0000000000482</v>
      </c>
      <c r="L80" s="14">
        <f>'Mortgage Affordability'!$J80*'Mortgage Affordability'!$D$9/12</f>
        <v>879.54250493418897</v>
      </c>
      <c r="M80" s="13">
        <f t="shared" si="1"/>
        <v>845.45749506585923</v>
      </c>
      <c r="N80" s="15">
        <f>'Mortgage Affordability'!$J80-'Mortgage Affordability'!$M80</f>
        <v>366267.93586876953</v>
      </c>
    </row>
    <row r="81" spans="9:14" x14ac:dyDescent="0.25">
      <c r="I81" s="12">
        <v>64</v>
      </c>
      <c r="J81" s="13">
        <f t="shared" si="5"/>
        <v>366267.93586876953</v>
      </c>
      <c r="K81" s="13">
        <f t="shared" si="0"/>
        <v>1725.0000000000482</v>
      </c>
      <c r="L81" s="14">
        <f>'Mortgage Affordability'!$J81*'Mortgage Affordability'!$D$9/12</f>
        <v>877.51692968559371</v>
      </c>
      <c r="M81" s="13">
        <f t="shared" si="1"/>
        <v>847.48307031445449</v>
      </c>
      <c r="N81" s="15">
        <f>'Mortgage Affordability'!$J81-'Mortgage Affordability'!$M81</f>
        <v>365420.45279845508</v>
      </c>
    </row>
    <row r="82" spans="9:14" x14ac:dyDescent="0.25">
      <c r="I82" s="12">
        <v>65</v>
      </c>
      <c r="J82" s="13">
        <f t="shared" si="5"/>
        <v>365420.45279845508</v>
      </c>
      <c r="K82" s="13">
        <f t="shared" si="0"/>
        <v>1725.0000000000482</v>
      </c>
      <c r="L82" s="14">
        <f>'Mortgage Affordability'!$J82*'Mortgage Affordability'!$D$9/12</f>
        <v>875.48650149629873</v>
      </c>
      <c r="M82" s="13">
        <f t="shared" ref="M82:M145" si="7">K82-L82</f>
        <v>849.51349850374947</v>
      </c>
      <c r="N82" s="15">
        <f>'Mortgage Affordability'!$J82-'Mortgage Affordability'!$M82</f>
        <v>364570.93929995131</v>
      </c>
    </row>
    <row r="83" spans="9:14" x14ac:dyDescent="0.25">
      <c r="I83" s="12">
        <v>66</v>
      </c>
      <c r="J83" s="13">
        <f t="shared" ref="J83:J146" si="8">N82</f>
        <v>364570.93929995131</v>
      </c>
      <c r="K83" s="13">
        <f t="shared" ref="K83:K146" si="9">PMT($D$9/12,$D$10*12,-$F$11,0,0)</f>
        <v>1725.0000000000482</v>
      </c>
      <c r="L83" s="14">
        <f>'Mortgage Affordability'!$J83*'Mortgage Affordability'!$D$9/12</f>
        <v>873.45120873946678</v>
      </c>
      <c r="M83" s="13">
        <f t="shared" si="7"/>
        <v>851.54879126058142</v>
      </c>
      <c r="N83" s="15">
        <f>'Mortgage Affordability'!$J83-'Mortgage Affordability'!$M83</f>
        <v>363719.39050869073</v>
      </c>
    </row>
    <row r="84" spans="9:14" x14ac:dyDescent="0.25">
      <c r="I84" s="12">
        <v>67</v>
      </c>
      <c r="J84" s="13">
        <f t="shared" si="8"/>
        <v>363719.39050869073</v>
      </c>
      <c r="K84" s="13">
        <f t="shared" si="9"/>
        <v>1725.0000000000482</v>
      </c>
      <c r="L84" s="14">
        <f>'Mortgage Affordability'!$J84*'Mortgage Affordability'!$D$9/12</f>
        <v>871.41103976040495</v>
      </c>
      <c r="M84" s="13">
        <f t="shared" si="7"/>
        <v>853.58896023964326</v>
      </c>
      <c r="N84" s="15">
        <f>'Mortgage Affordability'!$J84-'Mortgage Affordability'!$M84</f>
        <v>362865.80154845107</v>
      </c>
    </row>
    <row r="85" spans="9:14" x14ac:dyDescent="0.25">
      <c r="I85" s="12">
        <v>68</v>
      </c>
      <c r="J85" s="13">
        <f t="shared" si="8"/>
        <v>362865.80154845107</v>
      </c>
      <c r="K85" s="13">
        <f t="shared" si="9"/>
        <v>1725.0000000000482</v>
      </c>
      <c r="L85" s="14">
        <f>'Mortgage Affordability'!$J85*'Mortgage Affordability'!$D$9/12</f>
        <v>869.36598287649747</v>
      </c>
      <c r="M85" s="13">
        <f t="shared" si="7"/>
        <v>855.63401712355073</v>
      </c>
      <c r="N85" s="15">
        <f>'Mortgage Affordability'!$J85-'Mortgage Affordability'!$M85</f>
        <v>362010.16753132752</v>
      </c>
    </row>
    <row r="86" spans="9:14" x14ac:dyDescent="0.25">
      <c r="I86" s="12">
        <v>69</v>
      </c>
      <c r="J86" s="13">
        <f t="shared" si="8"/>
        <v>362010.16753132752</v>
      </c>
      <c r="K86" s="13">
        <f t="shared" si="9"/>
        <v>1725.0000000000482</v>
      </c>
      <c r="L86" s="14">
        <f>'Mortgage Affordability'!$J86*'Mortgage Affordability'!$D$9/12</f>
        <v>867.31602637713888</v>
      </c>
      <c r="M86" s="13">
        <f t="shared" si="7"/>
        <v>857.68397362290932</v>
      </c>
      <c r="N86" s="15">
        <f>'Mortgage Affordability'!$J86-'Mortgage Affordability'!$M86</f>
        <v>361152.4835577046</v>
      </c>
    </row>
    <row r="87" spans="9:14" x14ac:dyDescent="0.25">
      <c r="I87" s="12">
        <v>70</v>
      </c>
      <c r="J87" s="13">
        <f t="shared" si="8"/>
        <v>361152.4835577046</v>
      </c>
      <c r="K87" s="13">
        <f t="shared" si="9"/>
        <v>1725.0000000000482</v>
      </c>
      <c r="L87" s="14">
        <f>'Mortgage Affordability'!$J87*'Mortgage Affordability'!$D$9/12</f>
        <v>865.26115852366729</v>
      </c>
      <c r="M87" s="13">
        <f t="shared" si="7"/>
        <v>859.73884147638091</v>
      </c>
      <c r="N87" s="15">
        <f>'Mortgage Affordability'!$J87-'Mortgage Affordability'!$M87</f>
        <v>360292.74471622822</v>
      </c>
    </row>
    <row r="88" spans="9:14" x14ac:dyDescent="0.25">
      <c r="I88" s="12">
        <v>71</v>
      </c>
      <c r="J88" s="13">
        <f t="shared" si="8"/>
        <v>360292.74471622822</v>
      </c>
      <c r="K88" s="13">
        <f t="shared" si="9"/>
        <v>1725.0000000000482</v>
      </c>
      <c r="L88" s="14">
        <f>'Mortgage Affordability'!$J88*'Mortgage Affordability'!$D$9/12</f>
        <v>863.20136754929683</v>
      </c>
      <c r="M88" s="13">
        <f t="shared" si="7"/>
        <v>861.79863245075137</v>
      </c>
      <c r="N88" s="15">
        <f>'Mortgage Affordability'!$J88-'Mortgage Affordability'!$M88</f>
        <v>359430.94608377747</v>
      </c>
    </row>
    <row r="89" spans="9:14" x14ac:dyDescent="0.25">
      <c r="I89" s="12">
        <v>72</v>
      </c>
      <c r="J89" s="13">
        <f t="shared" si="8"/>
        <v>359430.94608377747</v>
      </c>
      <c r="K89" s="13">
        <f t="shared" si="9"/>
        <v>1725.0000000000482</v>
      </c>
      <c r="L89" s="14">
        <f>'Mortgage Affordability'!$J89*'Mortgage Affordability'!$D$9/12</f>
        <v>861.13664165905027</v>
      </c>
      <c r="M89" s="13">
        <f t="shared" si="7"/>
        <v>863.86335834099793</v>
      </c>
      <c r="N89" s="15">
        <f>'Mortgage Affordability'!$J89-'Mortgage Affordability'!$M89</f>
        <v>358567.08272543648</v>
      </c>
    </row>
    <row r="90" spans="9:14" x14ac:dyDescent="0.25">
      <c r="I90" s="12">
        <v>73</v>
      </c>
      <c r="J90" s="13">
        <f t="shared" si="8"/>
        <v>358567.08272543648</v>
      </c>
      <c r="K90" s="13">
        <f t="shared" si="9"/>
        <v>1725.0000000000482</v>
      </c>
      <c r="L90" s="14">
        <f>'Mortgage Affordability'!$J90*'Mortgage Affordability'!$D$9/12</f>
        <v>859.06696902969168</v>
      </c>
      <c r="M90" s="13">
        <f t="shared" si="7"/>
        <v>865.93303097035653</v>
      </c>
      <c r="N90" s="15">
        <f>'Mortgage Affordability'!$J90-'Mortgage Affordability'!$M90</f>
        <v>357701.14969446615</v>
      </c>
    </row>
    <row r="91" spans="9:14" x14ac:dyDescent="0.25">
      <c r="I91" s="12">
        <v>74</v>
      </c>
      <c r="J91" s="13">
        <f t="shared" si="8"/>
        <v>357701.14969446615</v>
      </c>
      <c r="K91" s="13">
        <f t="shared" si="9"/>
        <v>1725.0000000000482</v>
      </c>
      <c r="L91" s="14">
        <f>'Mortgage Affordability'!$J91*'Mortgage Affordability'!$D$9/12</f>
        <v>856.99233780965858</v>
      </c>
      <c r="M91" s="13">
        <f t="shared" si="7"/>
        <v>868.00766219038962</v>
      </c>
      <c r="N91" s="15">
        <f>'Mortgage Affordability'!$J91-'Mortgage Affordability'!$M91</f>
        <v>356833.14203227573</v>
      </c>
    </row>
    <row r="92" spans="9:14" x14ac:dyDescent="0.25">
      <c r="I92" s="12">
        <v>75</v>
      </c>
      <c r="J92" s="13">
        <f t="shared" si="8"/>
        <v>356833.14203227573</v>
      </c>
      <c r="K92" s="13">
        <f t="shared" si="9"/>
        <v>1725.0000000000482</v>
      </c>
      <c r="L92" s="14">
        <f>'Mortgage Affordability'!$J92*'Mortgage Affordability'!$D$9/12</f>
        <v>854.91273611899396</v>
      </c>
      <c r="M92" s="13">
        <f t="shared" si="7"/>
        <v>870.08726388105424</v>
      </c>
      <c r="N92" s="15">
        <f>'Mortgage Affordability'!$J92-'Mortgage Affordability'!$M92</f>
        <v>355963.05476839468</v>
      </c>
    </row>
    <row r="93" spans="9:14" x14ac:dyDescent="0.25">
      <c r="I93" s="12">
        <v>76</v>
      </c>
      <c r="J93" s="13">
        <f t="shared" si="8"/>
        <v>355963.05476839468</v>
      </c>
      <c r="K93" s="13">
        <f t="shared" si="9"/>
        <v>1725.0000000000482</v>
      </c>
      <c r="L93" s="14">
        <f>'Mortgage Affordability'!$J93*'Mortgage Affordability'!$D$9/12</f>
        <v>852.82815204927886</v>
      </c>
      <c r="M93" s="13">
        <f t="shared" si="7"/>
        <v>872.17184795076935</v>
      </c>
      <c r="N93" s="15">
        <f>'Mortgage Affordability'!$J93-'Mortgage Affordability'!$M93</f>
        <v>355090.8829204439</v>
      </c>
    </row>
    <row r="94" spans="9:14" x14ac:dyDescent="0.25">
      <c r="I94" s="12">
        <v>77</v>
      </c>
      <c r="J94" s="13">
        <f t="shared" si="8"/>
        <v>355090.8829204439</v>
      </c>
      <c r="K94" s="13">
        <f t="shared" si="9"/>
        <v>1725.0000000000482</v>
      </c>
      <c r="L94" s="14">
        <f>'Mortgage Affordability'!$J94*'Mortgage Affordability'!$D$9/12</f>
        <v>850.73857366356344</v>
      </c>
      <c r="M94" s="13">
        <f t="shared" si="7"/>
        <v>874.26142633648476</v>
      </c>
      <c r="N94" s="15">
        <f>'Mortgage Affordability'!$J94-'Mortgage Affordability'!$M94</f>
        <v>354216.62149410741</v>
      </c>
    </row>
    <row r="95" spans="9:14" x14ac:dyDescent="0.25">
      <c r="I95" s="12">
        <v>78</v>
      </c>
      <c r="J95" s="13">
        <f t="shared" si="8"/>
        <v>354216.62149410741</v>
      </c>
      <c r="K95" s="13">
        <f t="shared" si="9"/>
        <v>1725.0000000000482</v>
      </c>
      <c r="L95" s="14">
        <f>'Mortgage Affordability'!$J95*'Mortgage Affordability'!$D$9/12</f>
        <v>848.64398899629907</v>
      </c>
      <c r="M95" s="13">
        <f t="shared" si="7"/>
        <v>876.35601100374913</v>
      </c>
      <c r="N95" s="15">
        <f>'Mortgage Affordability'!$J95-'Mortgage Affordability'!$M95</f>
        <v>353340.26548310369</v>
      </c>
    </row>
    <row r="96" spans="9:14" x14ac:dyDescent="0.25">
      <c r="I96" s="12">
        <v>79</v>
      </c>
      <c r="J96" s="13">
        <f t="shared" si="8"/>
        <v>353340.26548310369</v>
      </c>
      <c r="K96" s="13">
        <f t="shared" si="9"/>
        <v>1725.0000000000482</v>
      </c>
      <c r="L96" s="14">
        <f>'Mortgage Affordability'!$J96*'Mortgage Affordability'!$D$9/12</f>
        <v>846.54438605326925</v>
      </c>
      <c r="M96" s="13">
        <f t="shared" si="7"/>
        <v>878.45561394677895</v>
      </c>
      <c r="N96" s="15">
        <f>'Mortgage Affordability'!$J96-'Mortgage Affordability'!$M96</f>
        <v>352461.80986915692</v>
      </c>
    </row>
    <row r="97" spans="9:14" x14ac:dyDescent="0.25">
      <c r="I97" s="12">
        <v>80</v>
      </c>
      <c r="J97" s="13">
        <f t="shared" si="8"/>
        <v>352461.80986915692</v>
      </c>
      <c r="K97" s="13">
        <f t="shared" si="9"/>
        <v>1725.0000000000482</v>
      </c>
      <c r="L97" s="14">
        <f>'Mortgage Affordability'!$J97*'Mortgage Affordability'!$D$9/12</f>
        <v>844.43975281152188</v>
      </c>
      <c r="M97" s="13">
        <f t="shared" si="7"/>
        <v>880.56024718852632</v>
      </c>
      <c r="N97" s="15">
        <f>'Mortgage Affordability'!$J97-'Mortgage Affordability'!$M97</f>
        <v>351581.24962196837</v>
      </c>
    </row>
    <row r="98" spans="9:14" x14ac:dyDescent="0.25">
      <c r="I98" s="12">
        <v>81</v>
      </c>
      <c r="J98" s="13">
        <f t="shared" si="8"/>
        <v>351581.24962196837</v>
      </c>
      <c r="K98" s="13">
        <f t="shared" si="9"/>
        <v>1725.0000000000482</v>
      </c>
      <c r="L98" s="14">
        <f>'Mortgage Affordability'!$J98*'Mortgage Affordability'!$D$9/12</f>
        <v>842.33007721929926</v>
      </c>
      <c r="M98" s="13">
        <f t="shared" si="7"/>
        <v>882.66992278074895</v>
      </c>
      <c r="N98" s="15">
        <f>'Mortgage Affordability'!$J98-'Mortgage Affordability'!$M98</f>
        <v>350698.5796991876</v>
      </c>
    </row>
    <row r="99" spans="9:14" x14ac:dyDescent="0.25">
      <c r="I99" s="12">
        <v>82</v>
      </c>
      <c r="J99" s="13">
        <f t="shared" si="8"/>
        <v>350698.5796991876</v>
      </c>
      <c r="K99" s="13">
        <f t="shared" si="9"/>
        <v>1725.0000000000482</v>
      </c>
      <c r="L99" s="14">
        <f>'Mortgage Affordability'!$J99*'Mortgage Affordability'!$D$9/12</f>
        <v>840.21534719597037</v>
      </c>
      <c r="M99" s="13">
        <f t="shared" si="7"/>
        <v>884.78465280407784</v>
      </c>
      <c r="N99" s="15">
        <f>'Mortgage Affordability'!$J99-'Mortgage Affordability'!$M99</f>
        <v>349813.79504638352</v>
      </c>
    </row>
    <row r="100" spans="9:14" x14ac:dyDescent="0.25">
      <c r="I100" s="12">
        <v>83</v>
      </c>
      <c r="J100" s="13">
        <f t="shared" si="8"/>
        <v>349813.79504638352</v>
      </c>
      <c r="K100" s="13">
        <f t="shared" si="9"/>
        <v>1725.0000000000482</v>
      </c>
      <c r="L100" s="14">
        <f>'Mortgage Affordability'!$J100*'Mortgage Affordability'!$D$9/12</f>
        <v>838.09555063196058</v>
      </c>
      <c r="M100" s="13">
        <f t="shared" si="7"/>
        <v>886.90444936808763</v>
      </c>
      <c r="N100" s="15">
        <f>'Mortgage Affordability'!$J100-'Mortgage Affordability'!$M100</f>
        <v>348926.89059701544</v>
      </c>
    </row>
    <row r="101" spans="9:14" x14ac:dyDescent="0.25">
      <c r="I101" s="12">
        <v>84</v>
      </c>
      <c r="J101" s="13">
        <f t="shared" si="8"/>
        <v>348926.89059701544</v>
      </c>
      <c r="K101" s="13">
        <f t="shared" si="9"/>
        <v>1725.0000000000482</v>
      </c>
      <c r="L101" s="14">
        <f>'Mortgage Affordability'!$J101*'Mortgage Affordability'!$D$9/12</f>
        <v>835.97067538868293</v>
      </c>
      <c r="M101" s="13">
        <f t="shared" si="7"/>
        <v>889.02932461136527</v>
      </c>
      <c r="N101" s="15">
        <f>'Mortgage Affordability'!$J101-'Mortgage Affordability'!$M101</f>
        <v>348037.86127240409</v>
      </c>
    </row>
    <row r="102" spans="9:14" x14ac:dyDescent="0.25">
      <c r="I102" s="12">
        <v>85</v>
      </c>
      <c r="J102" s="13">
        <f t="shared" si="8"/>
        <v>348037.86127240409</v>
      </c>
      <c r="K102" s="13">
        <f t="shared" si="9"/>
        <v>1725.0000000000482</v>
      </c>
      <c r="L102" s="14">
        <f>'Mortgage Affordability'!$J102*'Mortgage Affordability'!$D$9/12</f>
        <v>833.84070929846814</v>
      </c>
      <c r="M102" s="13">
        <f t="shared" si="7"/>
        <v>891.15929070158006</v>
      </c>
      <c r="N102" s="15">
        <f>'Mortgage Affordability'!$J102-'Mortgage Affordability'!$M102</f>
        <v>347146.70198170253</v>
      </c>
    </row>
    <row r="103" spans="9:14" x14ac:dyDescent="0.25">
      <c r="I103" s="12">
        <v>86</v>
      </c>
      <c r="J103" s="13">
        <f t="shared" si="8"/>
        <v>347146.70198170253</v>
      </c>
      <c r="K103" s="13">
        <f t="shared" si="9"/>
        <v>1725.0000000000482</v>
      </c>
      <c r="L103" s="14">
        <f>'Mortgage Affordability'!$J103*'Mortgage Affordability'!$D$9/12</f>
        <v>831.70564016449578</v>
      </c>
      <c r="M103" s="13">
        <f t="shared" si="7"/>
        <v>893.29435983555243</v>
      </c>
      <c r="N103" s="15">
        <f>'Mortgage Affordability'!$J103-'Mortgage Affordability'!$M103</f>
        <v>346253.40762186697</v>
      </c>
    </row>
    <row r="104" spans="9:14" x14ac:dyDescent="0.25">
      <c r="I104" s="12">
        <v>87</v>
      </c>
      <c r="J104" s="13">
        <f t="shared" si="8"/>
        <v>346253.40762186697</v>
      </c>
      <c r="K104" s="13">
        <f t="shared" si="9"/>
        <v>1725.0000000000482</v>
      </c>
      <c r="L104" s="14">
        <f>'Mortgage Affordability'!$J104*'Mortgage Affordability'!$D$9/12</f>
        <v>829.56545576072301</v>
      </c>
      <c r="M104" s="13">
        <f t="shared" si="7"/>
        <v>895.43454423932519</v>
      </c>
      <c r="N104" s="15">
        <f>'Mortgage Affordability'!$J104-'Mortgage Affordability'!$M104</f>
        <v>345357.97307762766</v>
      </c>
    </row>
    <row r="105" spans="9:14" x14ac:dyDescent="0.25">
      <c r="I105" s="12">
        <v>88</v>
      </c>
      <c r="J105" s="13">
        <f t="shared" si="8"/>
        <v>345357.97307762766</v>
      </c>
      <c r="K105" s="13">
        <f t="shared" si="9"/>
        <v>1725.0000000000482</v>
      </c>
      <c r="L105" s="14">
        <f>'Mortgage Affordability'!$J105*'Mortgage Affordability'!$D$9/12</f>
        <v>827.42014383181629</v>
      </c>
      <c r="M105" s="13">
        <f t="shared" si="7"/>
        <v>897.57985616823191</v>
      </c>
      <c r="N105" s="15">
        <f>'Mortgage Affordability'!$J105-'Mortgage Affordability'!$M105</f>
        <v>344460.39322145941</v>
      </c>
    </row>
    <row r="106" spans="9:14" x14ac:dyDescent="0.25">
      <c r="I106" s="12">
        <v>89</v>
      </c>
      <c r="J106" s="13">
        <f t="shared" si="8"/>
        <v>344460.39322145941</v>
      </c>
      <c r="K106" s="13">
        <f t="shared" si="9"/>
        <v>1725.0000000000482</v>
      </c>
      <c r="L106" s="14">
        <f>'Mortgage Affordability'!$J106*'Mortgage Affordability'!$D$9/12</f>
        <v>825.26969209307981</v>
      </c>
      <c r="M106" s="13">
        <f t="shared" si="7"/>
        <v>899.73030790696839</v>
      </c>
      <c r="N106" s="15">
        <f>'Mortgage Affordability'!$J106-'Mortgage Affordability'!$M106</f>
        <v>343560.66291355243</v>
      </c>
    </row>
    <row r="107" spans="9:14" x14ac:dyDescent="0.25">
      <c r="I107" s="12">
        <v>90</v>
      </c>
      <c r="J107" s="13">
        <f t="shared" si="8"/>
        <v>343560.66291355243</v>
      </c>
      <c r="K107" s="13">
        <f t="shared" si="9"/>
        <v>1725.0000000000482</v>
      </c>
      <c r="L107" s="14">
        <f>'Mortgage Affordability'!$J107*'Mortgage Affordability'!$D$9/12</f>
        <v>823.11408823038607</v>
      </c>
      <c r="M107" s="13">
        <f t="shared" si="7"/>
        <v>901.88591176966213</v>
      </c>
      <c r="N107" s="15">
        <f>'Mortgage Affordability'!$J107-'Mortgage Affordability'!$M107</f>
        <v>342658.77700178279</v>
      </c>
    </row>
    <row r="108" spans="9:14" x14ac:dyDescent="0.25">
      <c r="I108" s="12">
        <v>91</v>
      </c>
      <c r="J108" s="13">
        <f t="shared" si="8"/>
        <v>342658.77700178279</v>
      </c>
      <c r="K108" s="13">
        <f t="shared" si="9"/>
        <v>1725.0000000000482</v>
      </c>
      <c r="L108" s="14">
        <f>'Mortgage Affordability'!$J108*'Mortgage Affordability'!$D$9/12</f>
        <v>820.9533199001047</v>
      </c>
      <c r="M108" s="13">
        <f t="shared" si="7"/>
        <v>904.0466800999435</v>
      </c>
      <c r="N108" s="15">
        <f>'Mortgage Affordability'!$J108-'Mortgage Affordability'!$M108</f>
        <v>341754.73032168281</v>
      </c>
    </row>
    <row r="109" spans="9:14" x14ac:dyDescent="0.25">
      <c r="I109" s="12">
        <v>92</v>
      </c>
      <c r="J109" s="13">
        <f t="shared" si="8"/>
        <v>341754.73032168281</v>
      </c>
      <c r="K109" s="13">
        <f t="shared" si="9"/>
        <v>1725.0000000000482</v>
      </c>
      <c r="L109" s="14">
        <f>'Mortgage Affordability'!$J109*'Mortgage Affordability'!$D$9/12</f>
        <v>818.78737472903185</v>
      </c>
      <c r="M109" s="13">
        <f t="shared" si="7"/>
        <v>906.21262527101635</v>
      </c>
      <c r="N109" s="15">
        <f>'Mortgage Affordability'!$J109-'Mortgage Affordability'!$M109</f>
        <v>340848.51769641181</v>
      </c>
    </row>
    <row r="110" spans="9:14" x14ac:dyDescent="0.25">
      <c r="I110" s="12">
        <v>93</v>
      </c>
      <c r="J110" s="13">
        <f t="shared" si="8"/>
        <v>340848.51769641181</v>
      </c>
      <c r="K110" s="13">
        <f t="shared" si="9"/>
        <v>1725.0000000000482</v>
      </c>
      <c r="L110" s="14">
        <f>'Mortgage Affordability'!$J110*'Mortgage Affordability'!$D$9/12</f>
        <v>816.61624031431995</v>
      </c>
      <c r="M110" s="13">
        <f t="shared" si="7"/>
        <v>908.38375968572825</v>
      </c>
      <c r="N110" s="15">
        <f>'Mortgage Affordability'!$J110-'Mortgage Affordability'!$M110</f>
        <v>339940.13393672608</v>
      </c>
    </row>
    <row r="111" spans="9:14" x14ac:dyDescent="0.25">
      <c r="I111" s="12">
        <v>94</v>
      </c>
      <c r="J111" s="13">
        <f t="shared" si="8"/>
        <v>339940.13393672608</v>
      </c>
      <c r="K111" s="13">
        <f t="shared" si="9"/>
        <v>1725.0000000000482</v>
      </c>
      <c r="L111" s="14">
        <f>'Mortgage Affordability'!$J111*'Mortgage Affordability'!$D$9/12</f>
        <v>814.4399042234063</v>
      </c>
      <c r="M111" s="13">
        <f t="shared" si="7"/>
        <v>910.5600957766419</v>
      </c>
      <c r="N111" s="15">
        <f>'Mortgage Affordability'!$J111-'Mortgage Affordability'!$M111</f>
        <v>339029.57384094945</v>
      </c>
    </row>
    <row r="112" spans="9:14" x14ac:dyDescent="0.25">
      <c r="I112" s="12">
        <v>95</v>
      </c>
      <c r="J112" s="13">
        <f t="shared" si="8"/>
        <v>339029.57384094945</v>
      </c>
      <c r="K112" s="13">
        <f t="shared" si="9"/>
        <v>1725.0000000000482</v>
      </c>
      <c r="L112" s="14">
        <f>'Mortgage Affordability'!$J112*'Mortgage Affordability'!$D$9/12</f>
        <v>812.25835399394145</v>
      </c>
      <c r="M112" s="13">
        <f t="shared" si="7"/>
        <v>912.74164600610675</v>
      </c>
      <c r="N112" s="15">
        <f>'Mortgage Affordability'!$J112-'Mortgage Affordability'!$M112</f>
        <v>338116.83219494333</v>
      </c>
    </row>
    <row r="113" spans="9:14" x14ac:dyDescent="0.25">
      <c r="I113" s="12">
        <v>96</v>
      </c>
      <c r="J113" s="13">
        <f t="shared" si="8"/>
        <v>338116.83219494333</v>
      </c>
      <c r="K113" s="13">
        <f t="shared" si="9"/>
        <v>1725.0000000000482</v>
      </c>
      <c r="L113" s="14">
        <f>'Mortgage Affordability'!$J113*'Mortgage Affordability'!$D$9/12</f>
        <v>810.07157713371851</v>
      </c>
      <c r="M113" s="13">
        <f t="shared" si="7"/>
        <v>914.9284228663297</v>
      </c>
      <c r="N113" s="15">
        <f>'Mortgage Affordability'!$J113-'Mortgage Affordability'!$M113</f>
        <v>337201.903772077</v>
      </c>
    </row>
    <row r="114" spans="9:14" x14ac:dyDescent="0.25">
      <c r="I114" s="12">
        <v>97</v>
      </c>
      <c r="J114" s="13">
        <f t="shared" si="8"/>
        <v>337201.903772077</v>
      </c>
      <c r="K114" s="13">
        <f t="shared" si="9"/>
        <v>1725.0000000000482</v>
      </c>
      <c r="L114" s="14">
        <f>'Mortgage Affordability'!$J114*'Mortgage Affordability'!$D$9/12</f>
        <v>807.87956112060112</v>
      </c>
      <c r="M114" s="13">
        <f t="shared" si="7"/>
        <v>917.12043887944708</v>
      </c>
      <c r="N114" s="15">
        <f>'Mortgage Affordability'!$J114-'Mortgage Affordability'!$M114</f>
        <v>336284.78333319753</v>
      </c>
    </row>
    <row r="115" spans="9:14" x14ac:dyDescent="0.25">
      <c r="I115" s="12">
        <v>98</v>
      </c>
      <c r="J115" s="13">
        <f t="shared" si="8"/>
        <v>336284.78333319753</v>
      </c>
      <c r="K115" s="13">
        <f t="shared" si="9"/>
        <v>1725.0000000000482</v>
      </c>
      <c r="L115" s="14">
        <f>'Mortgage Affordability'!$J115*'Mortgage Affordability'!$D$9/12</f>
        <v>805.6822934024525</v>
      </c>
      <c r="M115" s="13">
        <f t="shared" si="7"/>
        <v>919.3177065975957</v>
      </c>
      <c r="N115" s="15">
        <f>'Mortgage Affordability'!$J115-'Mortgage Affordability'!$M115</f>
        <v>335365.46562659991</v>
      </c>
    </row>
    <row r="116" spans="9:14" x14ac:dyDescent="0.25">
      <c r="I116" s="12">
        <v>99</v>
      </c>
      <c r="J116" s="13">
        <f t="shared" si="8"/>
        <v>335365.46562659991</v>
      </c>
      <c r="K116" s="13">
        <f t="shared" si="9"/>
        <v>1725.0000000000482</v>
      </c>
      <c r="L116" s="14">
        <f>'Mortgage Affordability'!$J116*'Mortgage Affordability'!$D$9/12</f>
        <v>803.47976139706225</v>
      </c>
      <c r="M116" s="13">
        <f t="shared" si="7"/>
        <v>921.52023860298596</v>
      </c>
      <c r="N116" s="15">
        <f>'Mortgage Affordability'!$J116-'Mortgage Affordability'!$M116</f>
        <v>334443.94538799691</v>
      </c>
    </row>
    <row r="117" spans="9:14" x14ac:dyDescent="0.25">
      <c r="I117" s="12">
        <v>100</v>
      </c>
      <c r="J117" s="13">
        <f t="shared" si="8"/>
        <v>334443.94538799691</v>
      </c>
      <c r="K117" s="13">
        <f t="shared" si="9"/>
        <v>1725.0000000000482</v>
      </c>
      <c r="L117" s="14">
        <f>'Mortgage Affordability'!$J117*'Mortgage Affordability'!$D$9/12</f>
        <v>801.27195249207591</v>
      </c>
      <c r="M117" s="13">
        <f t="shared" si="7"/>
        <v>923.72804750797229</v>
      </c>
      <c r="N117" s="15">
        <f>'Mortgage Affordability'!$J117-'Mortgage Affordability'!$M117</f>
        <v>333520.21734048892</v>
      </c>
    </row>
    <row r="118" spans="9:14" x14ac:dyDescent="0.25">
      <c r="I118" s="12">
        <v>101</v>
      </c>
      <c r="J118" s="13">
        <f t="shared" si="8"/>
        <v>333520.21734048892</v>
      </c>
      <c r="K118" s="13">
        <f t="shared" si="9"/>
        <v>1725.0000000000482</v>
      </c>
      <c r="L118" s="14">
        <f>'Mortgage Affordability'!$J118*'Mortgage Affordability'!$D$9/12</f>
        <v>799.0588540449213</v>
      </c>
      <c r="M118" s="13">
        <f t="shared" si="7"/>
        <v>925.9411459551269</v>
      </c>
      <c r="N118" s="15">
        <f>'Mortgage Affordability'!$J118-'Mortgage Affordability'!$M118</f>
        <v>332594.2761945338</v>
      </c>
    </row>
    <row r="119" spans="9:14" x14ac:dyDescent="0.25">
      <c r="I119" s="12">
        <v>102</v>
      </c>
      <c r="J119" s="13">
        <f t="shared" si="8"/>
        <v>332594.2761945338</v>
      </c>
      <c r="K119" s="13">
        <f t="shared" si="9"/>
        <v>1725.0000000000482</v>
      </c>
      <c r="L119" s="14">
        <f>'Mortgage Affordability'!$J119*'Mortgage Affordability'!$D$9/12</f>
        <v>796.84045338273734</v>
      </c>
      <c r="M119" s="13">
        <f t="shared" si="7"/>
        <v>928.15954661731087</v>
      </c>
      <c r="N119" s="15">
        <f>'Mortgage Affordability'!$J119-'Mortgage Affordability'!$M119</f>
        <v>331666.1166479165</v>
      </c>
    </row>
    <row r="120" spans="9:14" x14ac:dyDescent="0.25">
      <c r="I120" s="12">
        <v>103</v>
      </c>
      <c r="J120" s="13">
        <f t="shared" si="8"/>
        <v>331666.1166479165</v>
      </c>
      <c r="K120" s="13">
        <f t="shared" si="9"/>
        <v>1725.0000000000482</v>
      </c>
      <c r="L120" s="14">
        <f>'Mortgage Affordability'!$J120*'Mortgage Affordability'!$D$9/12</f>
        <v>794.61673780230001</v>
      </c>
      <c r="M120" s="13">
        <f t="shared" si="7"/>
        <v>930.38326219774819</v>
      </c>
      <c r="N120" s="15">
        <f>'Mortgage Affordability'!$J120-'Mortgage Affordability'!$M120</f>
        <v>330735.73338571878</v>
      </c>
    </row>
    <row r="121" spans="9:14" x14ac:dyDescent="0.25">
      <c r="I121" s="12">
        <v>104</v>
      </c>
      <c r="J121" s="13">
        <f t="shared" si="8"/>
        <v>330735.73338571878</v>
      </c>
      <c r="K121" s="13">
        <f t="shared" si="9"/>
        <v>1725.0000000000482</v>
      </c>
      <c r="L121" s="14">
        <f>'Mortgage Affordability'!$J121*'Mortgage Affordability'!$D$9/12</f>
        <v>792.38769456995124</v>
      </c>
      <c r="M121" s="13">
        <f t="shared" si="7"/>
        <v>932.61230543009697</v>
      </c>
      <c r="N121" s="15">
        <f>'Mortgage Affordability'!$J121-'Mortgage Affordability'!$M121</f>
        <v>329803.12108028866</v>
      </c>
    </row>
    <row r="122" spans="9:14" x14ac:dyDescent="0.25">
      <c r="I122" s="12">
        <v>105</v>
      </c>
      <c r="J122" s="13">
        <f t="shared" si="8"/>
        <v>329803.12108028866</v>
      </c>
      <c r="K122" s="13">
        <f t="shared" si="9"/>
        <v>1725.0000000000482</v>
      </c>
      <c r="L122" s="14">
        <f>'Mortgage Affordability'!$J122*'Mortgage Affordability'!$D$9/12</f>
        <v>790.15331092152485</v>
      </c>
      <c r="M122" s="13">
        <f t="shared" si="7"/>
        <v>934.84668907852335</v>
      </c>
      <c r="N122" s="15">
        <f>'Mortgage Affordability'!$J122-'Mortgage Affordability'!$M122</f>
        <v>328868.27439121011</v>
      </c>
    </row>
    <row r="123" spans="9:14" x14ac:dyDescent="0.25">
      <c r="I123" s="12">
        <v>106</v>
      </c>
      <c r="J123" s="13">
        <f t="shared" si="8"/>
        <v>328868.27439121011</v>
      </c>
      <c r="K123" s="13">
        <f t="shared" si="9"/>
        <v>1725.0000000000482</v>
      </c>
      <c r="L123" s="14">
        <f>'Mortgage Affordability'!$J123*'Mortgage Affordability'!$D$9/12</f>
        <v>787.91357406227428</v>
      </c>
      <c r="M123" s="13">
        <f t="shared" si="7"/>
        <v>937.08642593777392</v>
      </c>
      <c r="N123" s="15">
        <f>'Mortgage Affordability'!$J123-'Mortgage Affordability'!$M123</f>
        <v>327931.18796527234</v>
      </c>
    </row>
    <row r="124" spans="9:14" x14ac:dyDescent="0.25">
      <c r="I124" s="12">
        <v>107</v>
      </c>
      <c r="J124" s="13">
        <f t="shared" si="8"/>
        <v>327931.18796527234</v>
      </c>
      <c r="K124" s="13">
        <f t="shared" si="9"/>
        <v>1725.0000000000482</v>
      </c>
      <c r="L124" s="14">
        <f>'Mortgage Affordability'!$J124*'Mortgage Affordability'!$D$9/12</f>
        <v>785.66847116679844</v>
      </c>
      <c r="M124" s="13">
        <f t="shared" si="7"/>
        <v>939.33152883324976</v>
      </c>
      <c r="N124" s="15">
        <f>'Mortgage Affordability'!$J124-'Mortgage Affordability'!$M124</f>
        <v>326991.85643643909</v>
      </c>
    </row>
    <row r="125" spans="9:14" x14ac:dyDescent="0.25">
      <c r="I125" s="12">
        <v>108</v>
      </c>
      <c r="J125" s="13">
        <f t="shared" si="8"/>
        <v>326991.85643643909</v>
      </c>
      <c r="K125" s="13">
        <f t="shared" si="9"/>
        <v>1725.0000000000482</v>
      </c>
      <c r="L125" s="14">
        <f>'Mortgage Affordability'!$J125*'Mortgage Affordability'!$D$9/12</f>
        <v>783.41798937896874</v>
      </c>
      <c r="M125" s="13">
        <f t="shared" si="7"/>
        <v>941.58201062107946</v>
      </c>
      <c r="N125" s="15">
        <f>'Mortgage Affordability'!$J125-'Mortgage Affordability'!$M125</f>
        <v>326050.274425818</v>
      </c>
    </row>
    <row r="126" spans="9:14" x14ac:dyDescent="0.25">
      <c r="I126" s="12">
        <v>109</v>
      </c>
      <c r="J126" s="13">
        <f t="shared" si="8"/>
        <v>326050.274425818</v>
      </c>
      <c r="K126" s="13">
        <f t="shared" si="9"/>
        <v>1725.0000000000482</v>
      </c>
      <c r="L126" s="14">
        <f>'Mortgage Affordability'!$J126*'Mortgage Affordability'!$D$9/12</f>
        <v>781.16211581185564</v>
      </c>
      <c r="M126" s="13">
        <f t="shared" si="7"/>
        <v>943.83788418819256</v>
      </c>
      <c r="N126" s="15">
        <f>'Mortgage Affordability'!$J126-'Mortgage Affordability'!$M126</f>
        <v>325106.43654162984</v>
      </c>
    </row>
    <row r="127" spans="9:14" x14ac:dyDescent="0.25">
      <c r="I127" s="12">
        <v>110</v>
      </c>
      <c r="J127" s="13">
        <f t="shared" si="8"/>
        <v>325106.43654162984</v>
      </c>
      <c r="K127" s="13">
        <f t="shared" si="9"/>
        <v>1725.0000000000482</v>
      </c>
      <c r="L127" s="14">
        <f>'Mortgage Affordability'!$J127*'Mortgage Affordability'!$D$9/12</f>
        <v>778.90083754765476</v>
      </c>
      <c r="M127" s="13">
        <f t="shared" si="7"/>
        <v>946.09916245239344</v>
      </c>
      <c r="N127" s="15">
        <f>'Mortgage Affordability'!$J127-'Mortgage Affordability'!$M127</f>
        <v>324160.33737917745</v>
      </c>
    </row>
    <row r="128" spans="9:14" x14ac:dyDescent="0.25">
      <c r="I128" s="12">
        <v>111</v>
      </c>
      <c r="J128" s="13">
        <f t="shared" si="8"/>
        <v>324160.33737917745</v>
      </c>
      <c r="K128" s="13">
        <f t="shared" si="9"/>
        <v>1725.0000000000482</v>
      </c>
      <c r="L128" s="14">
        <f>'Mortgage Affordability'!$J128*'Mortgage Affordability'!$D$9/12</f>
        <v>776.63414163761263</v>
      </c>
      <c r="M128" s="13">
        <f t="shared" si="7"/>
        <v>948.36585836243557</v>
      </c>
      <c r="N128" s="15">
        <f>'Mortgage Affordability'!$J128-'Mortgage Affordability'!$M128</f>
        <v>323211.97152081499</v>
      </c>
    </row>
    <row r="129" spans="9:14" x14ac:dyDescent="0.25">
      <c r="I129" s="12">
        <v>112</v>
      </c>
      <c r="J129" s="13">
        <f t="shared" si="8"/>
        <v>323211.97152081499</v>
      </c>
      <c r="K129" s="13">
        <f t="shared" si="9"/>
        <v>1725.0000000000482</v>
      </c>
      <c r="L129" s="14">
        <f>'Mortgage Affordability'!$J129*'Mortgage Affordability'!$D$9/12</f>
        <v>774.36201510195258</v>
      </c>
      <c r="M129" s="13">
        <f t="shared" si="7"/>
        <v>950.63798489809562</v>
      </c>
      <c r="N129" s="15">
        <f>'Mortgage Affordability'!$J129-'Mortgage Affordability'!$M129</f>
        <v>322261.33353591687</v>
      </c>
    </row>
    <row r="130" spans="9:14" x14ac:dyDescent="0.25">
      <c r="I130" s="12">
        <v>113</v>
      </c>
      <c r="J130" s="13">
        <f t="shared" si="8"/>
        <v>322261.33353591687</v>
      </c>
      <c r="K130" s="13">
        <f t="shared" si="9"/>
        <v>1725.0000000000482</v>
      </c>
      <c r="L130" s="14">
        <f>'Mortgage Affordability'!$J130*'Mortgage Affordability'!$D$9/12</f>
        <v>772.08444492980095</v>
      </c>
      <c r="M130" s="13">
        <f t="shared" si="7"/>
        <v>952.91555507024725</v>
      </c>
      <c r="N130" s="15">
        <f>'Mortgage Affordability'!$J130-'Mortgage Affordability'!$M130</f>
        <v>321308.4179808466</v>
      </c>
    </row>
    <row r="131" spans="9:14" x14ac:dyDescent="0.25">
      <c r="I131" s="12">
        <v>114</v>
      </c>
      <c r="J131" s="13">
        <f t="shared" si="8"/>
        <v>321308.4179808466</v>
      </c>
      <c r="K131" s="13">
        <f t="shared" si="9"/>
        <v>1725.0000000000482</v>
      </c>
      <c r="L131" s="14">
        <f>'Mortgage Affordability'!$J131*'Mortgage Affordability'!$D$9/12</f>
        <v>769.80141807911161</v>
      </c>
      <c r="M131" s="13">
        <f t="shared" si="7"/>
        <v>955.19858192093659</v>
      </c>
      <c r="N131" s="15">
        <f>'Mortgage Affordability'!$J131-'Mortgage Affordability'!$M131</f>
        <v>320353.21939892566</v>
      </c>
    </row>
    <row r="132" spans="9:14" x14ac:dyDescent="0.25">
      <c r="I132" s="12">
        <v>115</v>
      </c>
      <c r="J132" s="13">
        <f t="shared" si="8"/>
        <v>320353.21939892566</v>
      </c>
      <c r="K132" s="13">
        <f t="shared" si="9"/>
        <v>1725.0000000000482</v>
      </c>
      <c r="L132" s="14">
        <f>'Mortgage Affordability'!$J132*'Mortgage Affordability'!$D$9/12</f>
        <v>767.51292147659285</v>
      </c>
      <c r="M132" s="13">
        <f t="shared" si="7"/>
        <v>957.48707852345535</v>
      </c>
      <c r="N132" s="15">
        <f>'Mortgage Affordability'!$J132-'Mortgage Affordability'!$M132</f>
        <v>319395.73232040223</v>
      </c>
    </row>
    <row r="133" spans="9:14" x14ac:dyDescent="0.25">
      <c r="I133" s="12">
        <v>116</v>
      </c>
      <c r="J133" s="13">
        <f t="shared" si="8"/>
        <v>319395.73232040223</v>
      </c>
      <c r="K133" s="13">
        <f t="shared" si="9"/>
        <v>1725.0000000000482</v>
      </c>
      <c r="L133" s="14">
        <f>'Mortgage Affordability'!$J133*'Mortgage Affordability'!$D$9/12</f>
        <v>765.21894201763041</v>
      </c>
      <c r="M133" s="13">
        <f t="shared" si="7"/>
        <v>959.78105798241779</v>
      </c>
      <c r="N133" s="15">
        <f>'Mortgage Affordability'!$J133-'Mortgage Affordability'!$M133</f>
        <v>318435.95126241981</v>
      </c>
    </row>
    <row r="134" spans="9:14" x14ac:dyDescent="0.25">
      <c r="I134" s="12">
        <v>117</v>
      </c>
      <c r="J134" s="13">
        <f t="shared" si="8"/>
        <v>318435.95126241981</v>
      </c>
      <c r="K134" s="13">
        <f t="shared" si="9"/>
        <v>1725.0000000000482</v>
      </c>
      <c r="L134" s="14">
        <f>'Mortgage Affordability'!$J134*'Mortgage Affordability'!$D$9/12</f>
        <v>762.91946656621406</v>
      </c>
      <c r="M134" s="13">
        <f t="shared" si="7"/>
        <v>962.08053343383415</v>
      </c>
      <c r="N134" s="15">
        <f>'Mortgage Affordability'!$J134-'Mortgage Affordability'!$M134</f>
        <v>317473.87072898599</v>
      </c>
    </row>
    <row r="135" spans="9:14" x14ac:dyDescent="0.25">
      <c r="I135" s="12">
        <v>118</v>
      </c>
      <c r="J135" s="13">
        <f t="shared" si="8"/>
        <v>317473.87072898599</v>
      </c>
      <c r="K135" s="13">
        <f t="shared" si="9"/>
        <v>1725.0000000000482</v>
      </c>
      <c r="L135" s="14">
        <f>'Mortgage Affordability'!$J135*'Mortgage Affordability'!$D$9/12</f>
        <v>760.6144819548623</v>
      </c>
      <c r="M135" s="13">
        <f t="shared" si="7"/>
        <v>964.3855180451859</v>
      </c>
      <c r="N135" s="15">
        <f>'Mortgage Affordability'!$J135-'Mortgage Affordability'!$M135</f>
        <v>316509.48521094082</v>
      </c>
    </row>
    <row r="136" spans="9:14" x14ac:dyDescent="0.25">
      <c r="I136" s="12">
        <v>119</v>
      </c>
      <c r="J136" s="13">
        <f t="shared" si="8"/>
        <v>316509.48521094082</v>
      </c>
      <c r="K136" s="13">
        <f t="shared" si="9"/>
        <v>1725.0000000000482</v>
      </c>
      <c r="L136" s="14">
        <f>'Mortgage Affordability'!$J136*'Mortgage Affordability'!$D$9/12</f>
        <v>758.30397498454579</v>
      </c>
      <c r="M136" s="13">
        <f t="shared" si="7"/>
        <v>966.69602501550241</v>
      </c>
      <c r="N136" s="15">
        <f>'Mortgage Affordability'!$J136-'Mortgage Affordability'!$M136</f>
        <v>315542.78918592533</v>
      </c>
    </row>
    <row r="137" spans="9:14" x14ac:dyDescent="0.25">
      <c r="I137" s="12">
        <v>120</v>
      </c>
      <c r="J137" s="13">
        <f t="shared" si="8"/>
        <v>315542.78918592533</v>
      </c>
      <c r="K137" s="13">
        <f t="shared" si="9"/>
        <v>1725.0000000000482</v>
      </c>
      <c r="L137" s="14">
        <f>'Mortgage Affordability'!$J137*'Mortgage Affordability'!$D$9/12</f>
        <v>755.98793242461272</v>
      </c>
      <c r="M137" s="13">
        <f t="shared" si="7"/>
        <v>969.01206757543548</v>
      </c>
      <c r="N137" s="15">
        <f>'Mortgage Affordability'!$J137-'Mortgage Affordability'!$M137</f>
        <v>314573.77711834991</v>
      </c>
    </row>
    <row r="138" spans="9:14" x14ac:dyDescent="0.25">
      <c r="I138" s="12">
        <v>121</v>
      </c>
      <c r="J138" s="13">
        <f t="shared" si="8"/>
        <v>314573.77711834991</v>
      </c>
      <c r="K138" s="13">
        <f t="shared" si="9"/>
        <v>1725.0000000000482</v>
      </c>
      <c r="L138" s="14">
        <f>'Mortgage Affordability'!$J138*'Mortgage Affordability'!$D$9/12</f>
        <v>753.66634101271336</v>
      </c>
      <c r="M138" s="13">
        <f t="shared" si="7"/>
        <v>971.33365898733484</v>
      </c>
      <c r="N138" s="15">
        <f>'Mortgage Affordability'!$J138-'Mortgage Affordability'!$M138</f>
        <v>313602.44345936261</v>
      </c>
    </row>
    <row r="139" spans="9:14" x14ac:dyDescent="0.25">
      <c r="I139" s="12">
        <v>122</v>
      </c>
      <c r="J139" s="13">
        <f t="shared" si="8"/>
        <v>313602.44345936261</v>
      </c>
      <c r="K139" s="13">
        <f t="shared" si="9"/>
        <v>1725.0000000000482</v>
      </c>
      <c r="L139" s="14">
        <f>'Mortgage Affordability'!$J139*'Mortgage Affordability'!$D$9/12</f>
        <v>751.33918745472295</v>
      </c>
      <c r="M139" s="13">
        <f t="shared" si="7"/>
        <v>973.66081254532526</v>
      </c>
      <c r="N139" s="15">
        <f>'Mortgage Affordability'!$J139-'Mortgage Affordability'!$M139</f>
        <v>312628.78264681727</v>
      </c>
    </row>
    <row r="140" spans="9:14" x14ac:dyDescent="0.25">
      <c r="I140" s="12">
        <v>123</v>
      </c>
      <c r="J140" s="13">
        <f t="shared" si="8"/>
        <v>312628.78264681727</v>
      </c>
      <c r="K140" s="13">
        <f t="shared" si="9"/>
        <v>1725.0000000000482</v>
      </c>
      <c r="L140" s="14">
        <f>'Mortgage Affordability'!$J140*'Mortgage Affordability'!$D$9/12</f>
        <v>749.00645842466645</v>
      </c>
      <c r="M140" s="13">
        <f t="shared" si="7"/>
        <v>975.99354157538176</v>
      </c>
      <c r="N140" s="15">
        <f>'Mortgage Affordability'!$J140-'Mortgage Affordability'!$M140</f>
        <v>311652.78910524189</v>
      </c>
    </row>
    <row r="141" spans="9:14" x14ac:dyDescent="0.25">
      <c r="I141" s="12">
        <v>124</v>
      </c>
      <c r="J141" s="13">
        <f t="shared" si="8"/>
        <v>311652.78910524189</v>
      </c>
      <c r="K141" s="13">
        <f t="shared" si="9"/>
        <v>1725.0000000000482</v>
      </c>
      <c r="L141" s="14">
        <f>'Mortgage Affordability'!$J141*'Mortgage Affordability'!$D$9/12</f>
        <v>746.66814056464216</v>
      </c>
      <c r="M141" s="13">
        <f t="shared" si="7"/>
        <v>978.33185943540605</v>
      </c>
      <c r="N141" s="15">
        <f>'Mortgage Affordability'!$J141-'Mortgage Affordability'!$M141</f>
        <v>310674.45724580646</v>
      </c>
    </row>
    <row r="142" spans="9:14" x14ac:dyDescent="0.25">
      <c r="I142" s="12">
        <v>125</v>
      </c>
      <c r="J142" s="13">
        <f t="shared" si="8"/>
        <v>310674.45724580646</v>
      </c>
      <c r="K142" s="13">
        <f t="shared" si="9"/>
        <v>1725.0000000000482</v>
      </c>
      <c r="L142" s="14">
        <f>'Mortgage Affordability'!$J142*'Mortgage Affordability'!$D$9/12</f>
        <v>744.32422048474473</v>
      </c>
      <c r="M142" s="13">
        <f t="shared" si="7"/>
        <v>980.67577951530347</v>
      </c>
      <c r="N142" s="15">
        <f>'Mortgage Affordability'!$J142-'Mortgage Affordability'!$M142</f>
        <v>309693.78146629117</v>
      </c>
    </row>
    <row r="143" spans="9:14" x14ac:dyDescent="0.25">
      <c r="I143" s="12">
        <v>126</v>
      </c>
      <c r="J143" s="13">
        <f t="shared" si="8"/>
        <v>309693.78146629117</v>
      </c>
      <c r="K143" s="13">
        <f t="shared" si="9"/>
        <v>1725.0000000000482</v>
      </c>
      <c r="L143" s="14">
        <f>'Mortgage Affordability'!$J143*'Mortgage Affordability'!$D$9/12</f>
        <v>741.97468476298934</v>
      </c>
      <c r="M143" s="13">
        <f t="shared" si="7"/>
        <v>983.02531523705886</v>
      </c>
      <c r="N143" s="15">
        <f>'Mortgage Affordability'!$J143-'Mortgage Affordability'!$M143</f>
        <v>308710.75615105411</v>
      </c>
    </row>
    <row r="144" spans="9:14" x14ac:dyDescent="0.25">
      <c r="I144" s="12">
        <v>127</v>
      </c>
      <c r="J144" s="13">
        <f t="shared" si="8"/>
        <v>308710.75615105411</v>
      </c>
      <c r="K144" s="13">
        <f t="shared" si="9"/>
        <v>1725.0000000000482</v>
      </c>
      <c r="L144" s="14">
        <f>'Mortgage Affordability'!$J144*'Mortgage Affordability'!$D$9/12</f>
        <v>739.61951994523395</v>
      </c>
      <c r="M144" s="13">
        <f t="shared" si="7"/>
        <v>985.38048005481426</v>
      </c>
      <c r="N144" s="15">
        <f>'Mortgage Affordability'!$J144-'Mortgage Affordability'!$M144</f>
        <v>307725.37567099929</v>
      </c>
    </row>
    <row r="145" spans="9:14" x14ac:dyDescent="0.25">
      <c r="I145" s="12">
        <v>128</v>
      </c>
      <c r="J145" s="13">
        <f t="shared" si="8"/>
        <v>307725.37567099929</v>
      </c>
      <c r="K145" s="13">
        <f t="shared" si="9"/>
        <v>1725.0000000000482</v>
      </c>
      <c r="L145" s="14">
        <f>'Mortgage Affordability'!$J145*'Mortgage Affordability'!$D$9/12</f>
        <v>737.25871254510241</v>
      </c>
      <c r="M145" s="13">
        <f t="shared" si="7"/>
        <v>987.74128745494579</v>
      </c>
      <c r="N145" s="15">
        <f>'Mortgage Affordability'!$J145-'Mortgage Affordability'!$M145</f>
        <v>306737.63438354433</v>
      </c>
    </row>
    <row r="146" spans="9:14" x14ac:dyDescent="0.25">
      <c r="I146" s="12">
        <v>129</v>
      </c>
      <c r="J146" s="13">
        <f t="shared" si="8"/>
        <v>306737.63438354433</v>
      </c>
      <c r="K146" s="13">
        <f t="shared" si="9"/>
        <v>1725.0000000000482</v>
      </c>
      <c r="L146" s="14">
        <f>'Mortgage Affordability'!$J146*'Mortgage Affordability'!$D$9/12</f>
        <v>734.89224904390824</v>
      </c>
      <c r="M146" s="13">
        <f t="shared" ref="M146:M209" si="10">K146-L146</f>
        <v>990.10775095613997</v>
      </c>
      <c r="N146" s="15">
        <f>'Mortgage Affordability'!$J146-'Mortgage Affordability'!$M146</f>
        <v>305747.52663258818</v>
      </c>
    </row>
    <row r="147" spans="9:14" x14ac:dyDescent="0.25">
      <c r="I147" s="12">
        <v>130</v>
      </c>
      <c r="J147" s="13">
        <f t="shared" ref="J147:J210" si="11">N146</f>
        <v>305747.52663258818</v>
      </c>
      <c r="K147" s="13">
        <f t="shared" ref="K147:K210" si="12">PMT($D$9/12,$D$10*12,-$F$11,0,0)</f>
        <v>1725.0000000000482</v>
      </c>
      <c r="L147" s="14">
        <f>'Mortgage Affordability'!$J147*'Mortgage Affordability'!$D$9/12</f>
        <v>732.52011589057599</v>
      </c>
      <c r="M147" s="13">
        <f t="shared" si="10"/>
        <v>992.47988410947221</v>
      </c>
      <c r="N147" s="15">
        <f>'Mortgage Affordability'!$J147-'Mortgage Affordability'!$M147</f>
        <v>304755.04674847872</v>
      </c>
    </row>
    <row r="148" spans="9:14" x14ac:dyDescent="0.25">
      <c r="I148" s="12">
        <v>131</v>
      </c>
      <c r="J148" s="13">
        <f t="shared" si="11"/>
        <v>304755.04674847872</v>
      </c>
      <c r="K148" s="13">
        <f t="shared" si="12"/>
        <v>1725.0000000000482</v>
      </c>
      <c r="L148" s="14">
        <f>'Mortgage Affordability'!$J148*'Mortgage Affordability'!$D$9/12</f>
        <v>730.14229950156368</v>
      </c>
      <c r="M148" s="13">
        <f t="shared" si="10"/>
        <v>994.85770049848452</v>
      </c>
      <c r="N148" s="15">
        <f>'Mortgage Affordability'!$J148-'Mortgage Affordability'!$M148</f>
        <v>303760.18904798024</v>
      </c>
    </row>
    <row r="149" spans="9:14" x14ac:dyDescent="0.25">
      <c r="I149" s="12">
        <v>132</v>
      </c>
      <c r="J149" s="13">
        <f t="shared" si="11"/>
        <v>303760.18904798024</v>
      </c>
      <c r="K149" s="13">
        <f t="shared" si="12"/>
        <v>1725.0000000000482</v>
      </c>
      <c r="L149" s="14">
        <f>'Mortgage Affordability'!$J149*'Mortgage Affordability'!$D$9/12</f>
        <v>727.758786260786</v>
      </c>
      <c r="M149" s="13">
        <f t="shared" si="10"/>
        <v>997.24121373926221</v>
      </c>
      <c r="N149" s="15">
        <f>'Mortgage Affordability'!$J149-'Mortgage Affordability'!$M149</f>
        <v>302762.94783424097</v>
      </c>
    </row>
    <row r="150" spans="9:14" x14ac:dyDescent="0.25">
      <c r="I150" s="12">
        <v>133</v>
      </c>
      <c r="J150" s="13">
        <f t="shared" si="11"/>
        <v>302762.94783424097</v>
      </c>
      <c r="K150" s="13">
        <f t="shared" si="12"/>
        <v>1725.0000000000482</v>
      </c>
      <c r="L150" s="14">
        <f>'Mortgage Affordability'!$J150*'Mortgage Affordability'!$D$9/12</f>
        <v>725.36956251953563</v>
      </c>
      <c r="M150" s="13">
        <f t="shared" si="10"/>
        <v>999.63043748051257</v>
      </c>
      <c r="N150" s="15">
        <f>'Mortgage Affordability'!$J150-'Mortgage Affordability'!$M150</f>
        <v>301763.31739676045</v>
      </c>
    </row>
    <row r="151" spans="9:14" x14ac:dyDescent="0.25">
      <c r="I151" s="12">
        <v>134</v>
      </c>
      <c r="J151" s="13">
        <f t="shared" si="11"/>
        <v>301763.31739676045</v>
      </c>
      <c r="K151" s="13">
        <f t="shared" si="12"/>
        <v>1725.0000000000482</v>
      </c>
      <c r="L151" s="14">
        <f>'Mortgage Affordability'!$J151*'Mortgage Affordability'!$D$9/12</f>
        <v>722.97461459640533</v>
      </c>
      <c r="M151" s="13">
        <f t="shared" si="10"/>
        <v>1002.0253854036429</v>
      </c>
      <c r="N151" s="15">
        <f>'Mortgage Affordability'!$J151-'Mortgage Affordability'!$M151</f>
        <v>300761.2920113568</v>
      </c>
    </row>
    <row r="152" spans="9:14" x14ac:dyDescent="0.25">
      <c r="I152" s="12">
        <v>135</v>
      </c>
      <c r="J152" s="13">
        <f t="shared" si="11"/>
        <v>300761.2920113568</v>
      </c>
      <c r="K152" s="13">
        <f t="shared" si="12"/>
        <v>1725.0000000000482</v>
      </c>
      <c r="L152" s="14">
        <f>'Mortgage Affordability'!$J152*'Mortgage Affordability'!$D$9/12</f>
        <v>720.57392877720895</v>
      </c>
      <c r="M152" s="13">
        <f t="shared" si="10"/>
        <v>1004.4260712228393</v>
      </c>
      <c r="N152" s="15">
        <f>'Mortgage Affordability'!$J152-'Mortgage Affordability'!$M152</f>
        <v>299756.86594013398</v>
      </c>
    </row>
    <row r="153" spans="9:14" x14ac:dyDescent="0.25">
      <c r="I153" s="12">
        <v>136</v>
      </c>
      <c r="J153" s="13">
        <f t="shared" si="11"/>
        <v>299756.86594013398</v>
      </c>
      <c r="K153" s="13">
        <f t="shared" si="12"/>
        <v>1725.0000000000482</v>
      </c>
      <c r="L153" s="14">
        <f>'Mortgage Affordability'!$J153*'Mortgage Affordability'!$D$9/12</f>
        <v>718.1674913149044</v>
      </c>
      <c r="M153" s="13">
        <f t="shared" si="10"/>
        <v>1006.8325086851438</v>
      </c>
      <c r="N153" s="15">
        <f>'Mortgage Affordability'!$J153-'Mortgage Affordability'!$M153</f>
        <v>298750.03343144886</v>
      </c>
    </row>
    <row r="154" spans="9:14" x14ac:dyDescent="0.25">
      <c r="I154" s="12">
        <v>137</v>
      </c>
      <c r="J154" s="13">
        <f t="shared" si="11"/>
        <v>298750.03343144886</v>
      </c>
      <c r="K154" s="13">
        <f t="shared" si="12"/>
        <v>1725.0000000000482</v>
      </c>
      <c r="L154" s="14">
        <f>'Mortgage Affordability'!$J154*'Mortgage Affordability'!$D$9/12</f>
        <v>715.75528842951292</v>
      </c>
      <c r="M154" s="13">
        <f t="shared" si="10"/>
        <v>1009.2447115705353</v>
      </c>
      <c r="N154" s="15">
        <f>'Mortgage Affordability'!$J154-'Mortgage Affordability'!$M154</f>
        <v>297740.7887198783</v>
      </c>
    </row>
    <row r="155" spans="9:14" x14ac:dyDescent="0.25">
      <c r="I155" s="12">
        <v>138</v>
      </c>
      <c r="J155" s="13">
        <f t="shared" si="11"/>
        <v>297740.7887198783</v>
      </c>
      <c r="K155" s="13">
        <f t="shared" si="12"/>
        <v>1725.0000000000482</v>
      </c>
      <c r="L155" s="14">
        <f>'Mortgage Affordability'!$J155*'Mortgage Affordability'!$D$9/12</f>
        <v>713.33730630804178</v>
      </c>
      <c r="M155" s="13">
        <f t="shared" si="10"/>
        <v>1011.6626936920064</v>
      </c>
      <c r="N155" s="15">
        <f>'Mortgage Affordability'!$J155-'Mortgage Affordability'!$M155</f>
        <v>296729.12602618628</v>
      </c>
    </row>
    <row r="156" spans="9:14" x14ac:dyDescent="0.25">
      <c r="I156" s="12">
        <v>139</v>
      </c>
      <c r="J156" s="13">
        <f t="shared" si="11"/>
        <v>296729.12602618628</v>
      </c>
      <c r="K156" s="13">
        <f t="shared" si="12"/>
        <v>1725.0000000000482</v>
      </c>
      <c r="L156" s="14">
        <f>'Mortgage Affordability'!$J156*'Mortgage Affordability'!$D$9/12</f>
        <v>710.91353110440468</v>
      </c>
      <c r="M156" s="13">
        <f t="shared" si="10"/>
        <v>1014.0864688956435</v>
      </c>
      <c r="N156" s="15">
        <f>'Mortgage Affordability'!$J156-'Mortgage Affordability'!$M156</f>
        <v>295715.03955729061</v>
      </c>
    </row>
    <row r="157" spans="9:14" x14ac:dyDescent="0.25">
      <c r="I157" s="12">
        <v>140</v>
      </c>
      <c r="J157" s="13">
        <f t="shared" si="11"/>
        <v>295715.03955729061</v>
      </c>
      <c r="K157" s="13">
        <f t="shared" si="12"/>
        <v>1725.0000000000482</v>
      </c>
      <c r="L157" s="14">
        <f>'Mortgage Affordability'!$J157*'Mortgage Affordability'!$D$9/12</f>
        <v>708.4839489393421</v>
      </c>
      <c r="M157" s="13">
        <f t="shared" si="10"/>
        <v>1016.5160510607061</v>
      </c>
      <c r="N157" s="15">
        <f>'Mortgage Affordability'!$J157-'Mortgage Affordability'!$M157</f>
        <v>294698.52350622992</v>
      </c>
    </row>
    <row r="158" spans="9:14" x14ac:dyDescent="0.25">
      <c r="I158" s="12">
        <v>141</v>
      </c>
      <c r="J158" s="13">
        <f t="shared" si="11"/>
        <v>294698.52350622992</v>
      </c>
      <c r="K158" s="13">
        <f t="shared" si="12"/>
        <v>1725.0000000000482</v>
      </c>
      <c r="L158" s="14">
        <f>'Mortgage Affordability'!$J158*'Mortgage Affordability'!$D$9/12</f>
        <v>706.04854590034256</v>
      </c>
      <c r="M158" s="13">
        <f t="shared" si="10"/>
        <v>1018.9514540997056</v>
      </c>
      <c r="N158" s="15">
        <f>'Mortgage Affordability'!$J158-'Mortgage Affordability'!$M158</f>
        <v>293679.57205213018</v>
      </c>
    </row>
    <row r="159" spans="9:14" x14ac:dyDescent="0.25">
      <c r="I159" s="12">
        <v>142</v>
      </c>
      <c r="J159" s="13">
        <f t="shared" si="11"/>
        <v>293679.57205213018</v>
      </c>
      <c r="K159" s="13">
        <f t="shared" si="12"/>
        <v>1725.0000000000482</v>
      </c>
      <c r="L159" s="14">
        <f>'Mortgage Affordability'!$J159*'Mortgage Affordability'!$D$9/12</f>
        <v>703.60730804156185</v>
      </c>
      <c r="M159" s="13">
        <f t="shared" si="10"/>
        <v>1021.3926919584864</v>
      </c>
      <c r="N159" s="15">
        <f>'Mortgage Affordability'!$J159-'Mortgage Affordability'!$M159</f>
        <v>292658.17936017172</v>
      </c>
    </row>
    <row r="160" spans="9:14" x14ac:dyDescent="0.25">
      <c r="I160" s="12">
        <v>143</v>
      </c>
      <c r="J160" s="13">
        <f t="shared" si="11"/>
        <v>292658.17936017172</v>
      </c>
      <c r="K160" s="13">
        <f t="shared" si="12"/>
        <v>1725.0000000000482</v>
      </c>
      <c r="L160" s="14">
        <f>'Mortgage Affordability'!$J160*'Mortgage Affordability'!$D$9/12</f>
        <v>701.16022138374467</v>
      </c>
      <c r="M160" s="13">
        <f t="shared" si="10"/>
        <v>1023.8397786163035</v>
      </c>
      <c r="N160" s="15">
        <f>'Mortgage Affordability'!$J160-'Mortgage Affordability'!$M160</f>
        <v>291634.3395815554</v>
      </c>
    </row>
    <row r="161" spans="9:14" x14ac:dyDescent="0.25">
      <c r="I161" s="12">
        <v>144</v>
      </c>
      <c r="J161" s="13">
        <f t="shared" si="11"/>
        <v>291634.3395815554</v>
      </c>
      <c r="K161" s="13">
        <f t="shared" si="12"/>
        <v>1725.0000000000482</v>
      </c>
      <c r="L161" s="14">
        <f>'Mortgage Affordability'!$J161*'Mortgage Affordability'!$D$9/12</f>
        <v>698.70727191414323</v>
      </c>
      <c r="M161" s="13">
        <f t="shared" si="10"/>
        <v>1026.2927280859049</v>
      </c>
      <c r="N161" s="15">
        <f>'Mortgage Affordability'!$J161-'Mortgage Affordability'!$M161</f>
        <v>290608.04685346951</v>
      </c>
    </row>
    <row r="162" spans="9:14" x14ac:dyDescent="0.25">
      <c r="I162" s="12">
        <v>145</v>
      </c>
      <c r="J162" s="13">
        <f t="shared" si="11"/>
        <v>290608.04685346951</v>
      </c>
      <c r="K162" s="13">
        <f t="shared" si="12"/>
        <v>1725.0000000000482</v>
      </c>
      <c r="L162" s="14">
        <f>'Mortgage Affordability'!$J162*'Mortgage Affordability'!$D$9/12</f>
        <v>696.24844558643736</v>
      </c>
      <c r="M162" s="13">
        <f t="shared" si="10"/>
        <v>1028.7515544136108</v>
      </c>
      <c r="N162" s="15">
        <f>'Mortgage Affordability'!$J162-'Mortgage Affordability'!$M162</f>
        <v>289579.29529905593</v>
      </c>
    </row>
    <row r="163" spans="9:14" x14ac:dyDescent="0.25">
      <c r="I163" s="12">
        <v>146</v>
      </c>
      <c r="J163" s="13">
        <f t="shared" si="11"/>
        <v>289579.29529905593</v>
      </c>
      <c r="K163" s="13">
        <f t="shared" si="12"/>
        <v>1725.0000000000482</v>
      </c>
      <c r="L163" s="14">
        <f>'Mortgage Affordability'!$J163*'Mortgage Affordability'!$D$9/12</f>
        <v>693.78372832065486</v>
      </c>
      <c r="M163" s="13">
        <f t="shared" si="10"/>
        <v>1031.2162716793932</v>
      </c>
      <c r="N163" s="15">
        <f>'Mortgage Affordability'!$J163-'Mortgage Affordability'!$M163</f>
        <v>288548.07902737655</v>
      </c>
    </row>
    <row r="164" spans="9:14" x14ac:dyDescent="0.25">
      <c r="I164" s="12">
        <v>147</v>
      </c>
      <c r="J164" s="13">
        <f t="shared" si="11"/>
        <v>288548.07902737655</v>
      </c>
      <c r="K164" s="13">
        <f t="shared" si="12"/>
        <v>1725.0000000000482</v>
      </c>
      <c r="L164" s="14">
        <f>'Mortgage Affordability'!$J164*'Mortgage Affordability'!$D$9/12</f>
        <v>691.31310600308962</v>
      </c>
      <c r="M164" s="13">
        <f t="shared" si="10"/>
        <v>1033.6868939969586</v>
      </c>
      <c r="N164" s="15">
        <f>'Mortgage Affordability'!$J164-'Mortgage Affordability'!$M164</f>
        <v>287514.39213337959</v>
      </c>
    </row>
    <row r="165" spans="9:14" x14ac:dyDescent="0.25">
      <c r="I165" s="12">
        <v>148</v>
      </c>
      <c r="J165" s="13">
        <f t="shared" si="11"/>
        <v>287514.39213337959</v>
      </c>
      <c r="K165" s="13">
        <f t="shared" si="12"/>
        <v>1725.0000000000482</v>
      </c>
      <c r="L165" s="14">
        <f>'Mortgage Affordability'!$J165*'Mortgage Affordability'!$D$9/12</f>
        <v>688.83656448622196</v>
      </c>
      <c r="M165" s="13">
        <f t="shared" si="10"/>
        <v>1036.1634355138262</v>
      </c>
      <c r="N165" s="15">
        <f>'Mortgage Affordability'!$J165-'Mortgage Affordability'!$M165</f>
        <v>286478.22869786574</v>
      </c>
    </row>
    <row r="166" spans="9:14" x14ac:dyDescent="0.25">
      <c r="I166" s="12">
        <v>149</v>
      </c>
      <c r="J166" s="13">
        <f t="shared" si="11"/>
        <v>286478.22869786574</v>
      </c>
      <c r="K166" s="13">
        <f t="shared" si="12"/>
        <v>1725.0000000000482</v>
      </c>
      <c r="L166" s="14">
        <f>'Mortgage Affordability'!$J166*'Mortgage Affordability'!$D$9/12</f>
        <v>686.35408958863673</v>
      </c>
      <c r="M166" s="13">
        <f t="shared" si="10"/>
        <v>1038.6459104114115</v>
      </c>
      <c r="N166" s="15">
        <f>'Mortgage Affordability'!$J166-'Mortgage Affordability'!$M166</f>
        <v>285439.5827874543</v>
      </c>
    </row>
    <row r="167" spans="9:14" x14ac:dyDescent="0.25">
      <c r="I167" s="12">
        <v>150</v>
      </c>
      <c r="J167" s="13">
        <f t="shared" si="11"/>
        <v>285439.5827874543</v>
      </c>
      <c r="K167" s="13">
        <f t="shared" si="12"/>
        <v>1725.0000000000482</v>
      </c>
      <c r="L167" s="14">
        <f>'Mortgage Affordability'!$J167*'Mortgage Affordability'!$D$9/12</f>
        <v>683.86566709494264</v>
      </c>
      <c r="M167" s="13">
        <f t="shared" si="10"/>
        <v>1041.1343329051056</v>
      </c>
      <c r="N167" s="15">
        <f>'Mortgage Affordability'!$J167-'Mortgage Affordability'!$M167</f>
        <v>284398.44845454919</v>
      </c>
    </row>
    <row r="168" spans="9:14" x14ac:dyDescent="0.25">
      <c r="I168" s="12">
        <v>151</v>
      </c>
      <c r="J168" s="13">
        <f t="shared" si="11"/>
        <v>284398.44845454919</v>
      </c>
      <c r="K168" s="13">
        <f t="shared" si="12"/>
        <v>1725.0000000000482</v>
      </c>
      <c r="L168" s="14">
        <f>'Mortgage Affordability'!$J168*'Mortgage Affordability'!$D$9/12</f>
        <v>681.3712827556908</v>
      </c>
      <c r="M168" s="13">
        <f t="shared" si="10"/>
        <v>1043.6287172443574</v>
      </c>
      <c r="N168" s="15">
        <f>'Mortgage Affordability'!$J168-'Mortgage Affordability'!$M168</f>
        <v>283354.81973730482</v>
      </c>
    </row>
    <row r="169" spans="9:14" x14ac:dyDescent="0.25">
      <c r="I169" s="12">
        <v>152</v>
      </c>
      <c r="J169" s="13">
        <f t="shared" si="11"/>
        <v>283354.81973730482</v>
      </c>
      <c r="K169" s="13">
        <f t="shared" si="12"/>
        <v>1725.0000000000482</v>
      </c>
      <c r="L169" s="14">
        <f>'Mortgage Affordability'!$J169*'Mortgage Affordability'!$D$9/12</f>
        <v>678.87092228729284</v>
      </c>
      <c r="M169" s="13">
        <f t="shared" si="10"/>
        <v>1046.1290777127554</v>
      </c>
      <c r="N169" s="15">
        <f>'Mortgage Affordability'!$J169-'Mortgage Affordability'!$M169</f>
        <v>282308.69065959204</v>
      </c>
    </row>
    <row r="170" spans="9:14" x14ac:dyDescent="0.25">
      <c r="I170" s="12">
        <v>153</v>
      </c>
      <c r="J170" s="13">
        <f t="shared" si="11"/>
        <v>282308.69065959204</v>
      </c>
      <c r="K170" s="13">
        <f t="shared" si="12"/>
        <v>1725.0000000000482</v>
      </c>
      <c r="L170" s="14">
        <f>'Mortgage Affordability'!$J170*'Mortgage Affordability'!$D$9/12</f>
        <v>676.36457137193929</v>
      </c>
      <c r="M170" s="13">
        <f t="shared" si="10"/>
        <v>1048.6354286281089</v>
      </c>
      <c r="N170" s="15">
        <f>'Mortgage Affordability'!$J170-'Mortgage Affordability'!$M170</f>
        <v>281260.05523096392</v>
      </c>
    </row>
    <row r="171" spans="9:14" x14ac:dyDescent="0.25">
      <c r="I171" s="12">
        <v>154</v>
      </c>
      <c r="J171" s="13">
        <f t="shared" si="11"/>
        <v>281260.05523096392</v>
      </c>
      <c r="K171" s="13">
        <f t="shared" si="12"/>
        <v>1725.0000000000482</v>
      </c>
      <c r="L171" s="14">
        <f>'Mortgage Affordability'!$J171*'Mortgage Affordability'!$D$9/12</f>
        <v>673.85221565751772</v>
      </c>
      <c r="M171" s="13">
        <f t="shared" si="10"/>
        <v>1051.1477843425305</v>
      </c>
      <c r="N171" s="15">
        <f>'Mortgage Affordability'!$J171-'Mortgage Affordability'!$M171</f>
        <v>280208.90744662139</v>
      </c>
    </row>
    <row r="172" spans="9:14" x14ac:dyDescent="0.25">
      <c r="I172" s="12">
        <v>155</v>
      </c>
      <c r="J172" s="13">
        <f t="shared" si="11"/>
        <v>280208.90744662139</v>
      </c>
      <c r="K172" s="13">
        <f t="shared" si="12"/>
        <v>1725.0000000000482</v>
      </c>
      <c r="L172" s="14">
        <f>'Mortgage Affordability'!$J172*'Mortgage Affordability'!$D$9/12</f>
        <v>671.33384075753042</v>
      </c>
      <c r="M172" s="13">
        <f t="shared" si="10"/>
        <v>1053.6661592425178</v>
      </c>
      <c r="N172" s="15">
        <f>'Mortgage Affordability'!$J172-'Mortgage Affordability'!$M172</f>
        <v>279155.24128737889</v>
      </c>
    </row>
    <row r="173" spans="9:14" x14ac:dyDescent="0.25">
      <c r="I173" s="12">
        <v>156</v>
      </c>
      <c r="J173" s="13">
        <f t="shared" si="11"/>
        <v>279155.24128737889</v>
      </c>
      <c r="K173" s="13">
        <f t="shared" si="12"/>
        <v>1725.0000000000482</v>
      </c>
      <c r="L173" s="14">
        <f>'Mortgage Affordability'!$J173*'Mortgage Affordability'!$D$9/12</f>
        <v>668.80943225101191</v>
      </c>
      <c r="M173" s="13">
        <f t="shared" si="10"/>
        <v>1056.1905677490363</v>
      </c>
      <c r="N173" s="15">
        <f>'Mortgage Affordability'!$J173-'Mortgage Affordability'!$M173</f>
        <v>278099.05071962986</v>
      </c>
    </row>
    <row r="174" spans="9:14" x14ac:dyDescent="0.25">
      <c r="I174" s="12">
        <v>157</v>
      </c>
      <c r="J174" s="13">
        <f t="shared" si="11"/>
        <v>278099.05071962986</v>
      </c>
      <c r="K174" s="13">
        <f t="shared" si="12"/>
        <v>1725.0000000000482</v>
      </c>
      <c r="L174" s="14">
        <f>'Mortgage Affordability'!$J174*'Mortgage Affordability'!$D$9/12</f>
        <v>666.27897568244657</v>
      </c>
      <c r="M174" s="13">
        <f t="shared" si="10"/>
        <v>1058.7210243176016</v>
      </c>
      <c r="N174" s="15">
        <f>'Mortgage Affordability'!$J174-'Mortgage Affordability'!$M174</f>
        <v>277040.32969531225</v>
      </c>
    </row>
    <row r="175" spans="9:14" x14ac:dyDescent="0.25">
      <c r="I175" s="12">
        <v>158</v>
      </c>
      <c r="J175" s="13">
        <f t="shared" si="11"/>
        <v>277040.32969531225</v>
      </c>
      <c r="K175" s="13">
        <f t="shared" si="12"/>
        <v>1725.0000000000482</v>
      </c>
      <c r="L175" s="14">
        <f>'Mortgage Affordability'!$J175*'Mortgage Affordability'!$D$9/12</f>
        <v>663.74245656168557</v>
      </c>
      <c r="M175" s="13">
        <f t="shared" si="10"/>
        <v>1061.2575434383625</v>
      </c>
      <c r="N175" s="15">
        <f>'Mortgage Affordability'!$J175-'Mortgage Affordability'!$M175</f>
        <v>275979.0721518739</v>
      </c>
    </row>
    <row r="176" spans="9:14" x14ac:dyDescent="0.25">
      <c r="I176" s="12">
        <v>159</v>
      </c>
      <c r="J176" s="13">
        <f t="shared" si="11"/>
        <v>275979.0721518739</v>
      </c>
      <c r="K176" s="13">
        <f t="shared" si="12"/>
        <v>1725.0000000000482</v>
      </c>
      <c r="L176" s="14">
        <f>'Mortgage Affordability'!$J176*'Mortgage Affordability'!$D$9/12</f>
        <v>661.19986036386456</v>
      </c>
      <c r="M176" s="13">
        <f t="shared" si="10"/>
        <v>1063.8001396361838</v>
      </c>
      <c r="N176" s="15">
        <f>'Mortgage Affordability'!$J176-'Mortgage Affordability'!$M176</f>
        <v>274915.27201223769</v>
      </c>
    </row>
    <row r="177" spans="9:14" x14ac:dyDescent="0.25">
      <c r="I177" s="12">
        <v>160</v>
      </c>
      <c r="J177" s="13">
        <f t="shared" si="11"/>
        <v>274915.27201223769</v>
      </c>
      <c r="K177" s="13">
        <f t="shared" si="12"/>
        <v>1725.0000000000482</v>
      </c>
      <c r="L177" s="14">
        <f>'Mortgage Affordability'!$J177*'Mortgage Affordability'!$D$9/12</f>
        <v>658.65117252931952</v>
      </c>
      <c r="M177" s="13">
        <f t="shared" si="10"/>
        <v>1066.3488274707288</v>
      </c>
      <c r="N177" s="15">
        <f>'Mortgage Affordability'!$J177-'Mortgage Affordability'!$M177</f>
        <v>273848.92318476696</v>
      </c>
    </row>
    <row r="178" spans="9:14" x14ac:dyDescent="0.25">
      <c r="I178" s="12">
        <v>161</v>
      </c>
      <c r="J178" s="13">
        <f t="shared" si="11"/>
        <v>273848.92318476696</v>
      </c>
      <c r="K178" s="13">
        <f t="shared" si="12"/>
        <v>1725.0000000000482</v>
      </c>
      <c r="L178" s="14">
        <f>'Mortgage Affordability'!$J178*'Mortgage Affordability'!$D$9/12</f>
        <v>656.09637846350427</v>
      </c>
      <c r="M178" s="13">
        <f t="shared" si="10"/>
        <v>1068.9036215365441</v>
      </c>
      <c r="N178" s="15">
        <f>'Mortgage Affordability'!$J178-'Mortgage Affordability'!$M178</f>
        <v>272780.01956323039</v>
      </c>
    </row>
    <row r="179" spans="9:14" x14ac:dyDescent="0.25">
      <c r="I179" s="12">
        <v>162</v>
      </c>
      <c r="J179" s="13">
        <f t="shared" si="11"/>
        <v>272780.01956323039</v>
      </c>
      <c r="K179" s="13">
        <f t="shared" si="12"/>
        <v>1725.0000000000482</v>
      </c>
      <c r="L179" s="14">
        <f>'Mortgage Affordability'!$J179*'Mortgage Affordability'!$D$9/12</f>
        <v>653.53546353690615</v>
      </c>
      <c r="M179" s="13">
        <f t="shared" si="10"/>
        <v>1071.4645364631419</v>
      </c>
      <c r="N179" s="15">
        <f>'Mortgage Affordability'!$J179-'Mortgage Affordability'!$M179</f>
        <v>271708.55502676725</v>
      </c>
    </row>
    <row r="180" spans="9:14" x14ac:dyDescent="0.25">
      <c r="I180" s="12">
        <v>163</v>
      </c>
      <c r="J180" s="13">
        <f t="shared" si="11"/>
        <v>271708.55502676725</v>
      </c>
      <c r="K180" s="13">
        <f t="shared" si="12"/>
        <v>1725.0000000000482</v>
      </c>
      <c r="L180" s="14">
        <f>'Mortgage Affordability'!$J180*'Mortgage Affordability'!$D$9/12</f>
        <v>650.96841308496323</v>
      </c>
      <c r="M180" s="13">
        <f t="shared" si="10"/>
        <v>1074.031586915085</v>
      </c>
      <c r="N180" s="15">
        <f>'Mortgage Affordability'!$J180-'Mortgage Affordability'!$M180</f>
        <v>270634.52343985217</v>
      </c>
    </row>
    <row r="181" spans="9:14" x14ac:dyDescent="0.25">
      <c r="I181" s="12">
        <v>164</v>
      </c>
      <c r="J181" s="13">
        <f t="shared" si="11"/>
        <v>270634.52343985217</v>
      </c>
      <c r="K181" s="13">
        <f t="shared" si="12"/>
        <v>1725.0000000000482</v>
      </c>
      <c r="L181" s="14">
        <f>'Mortgage Affordability'!$J181*'Mortgage Affordability'!$D$9/12</f>
        <v>648.39521240797922</v>
      </c>
      <c r="M181" s="13">
        <f t="shared" si="10"/>
        <v>1076.604787592069</v>
      </c>
      <c r="N181" s="15">
        <f>'Mortgage Affordability'!$J181-'Mortgage Affordability'!$M181</f>
        <v>269557.91865226009</v>
      </c>
    </row>
    <row r="182" spans="9:14" x14ac:dyDescent="0.25">
      <c r="I182" s="12">
        <v>165</v>
      </c>
      <c r="J182" s="13">
        <f t="shared" si="11"/>
        <v>269557.91865226009</v>
      </c>
      <c r="K182" s="13">
        <f t="shared" si="12"/>
        <v>1725.0000000000482</v>
      </c>
      <c r="L182" s="14">
        <f>'Mortgage Affordability'!$J182*'Mortgage Affordability'!$D$9/12</f>
        <v>645.8158467710399</v>
      </c>
      <c r="M182" s="13">
        <f t="shared" si="10"/>
        <v>1079.1841532290082</v>
      </c>
      <c r="N182" s="15">
        <f>'Mortgage Affordability'!$J182-'Mortgage Affordability'!$M182</f>
        <v>268478.7344990311</v>
      </c>
    </row>
    <row r="183" spans="9:14" x14ac:dyDescent="0.25">
      <c r="I183" s="12">
        <v>166</v>
      </c>
      <c r="J183" s="13">
        <f t="shared" si="11"/>
        <v>268478.7344990311</v>
      </c>
      <c r="K183" s="13">
        <f t="shared" si="12"/>
        <v>1725.0000000000482</v>
      </c>
      <c r="L183" s="14">
        <f>'Mortgage Affordability'!$J183*'Mortgage Affordability'!$D$9/12</f>
        <v>643.23030140392871</v>
      </c>
      <c r="M183" s="13">
        <f t="shared" si="10"/>
        <v>1081.7696985961195</v>
      </c>
      <c r="N183" s="15">
        <f>'Mortgage Affordability'!$J183-'Mortgage Affordability'!$M183</f>
        <v>267396.964800435</v>
      </c>
    </row>
    <row r="184" spans="9:14" x14ac:dyDescent="0.25">
      <c r="I184" s="12">
        <v>167</v>
      </c>
      <c r="J184" s="13">
        <f t="shared" si="11"/>
        <v>267396.964800435</v>
      </c>
      <c r="K184" s="13">
        <f t="shared" si="12"/>
        <v>1725.0000000000482</v>
      </c>
      <c r="L184" s="14">
        <f>'Mortgage Affordability'!$J184*'Mortgage Affordability'!$D$9/12</f>
        <v>640.6385615010422</v>
      </c>
      <c r="M184" s="13">
        <f t="shared" si="10"/>
        <v>1084.361438499006</v>
      </c>
      <c r="N184" s="15">
        <f>'Mortgage Affordability'!$J184-'Mortgage Affordability'!$M184</f>
        <v>266312.603361936</v>
      </c>
    </row>
    <row r="185" spans="9:14" x14ac:dyDescent="0.25">
      <c r="I185" s="12">
        <v>168</v>
      </c>
      <c r="J185" s="13">
        <f t="shared" si="11"/>
        <v>266312.603361936</v>
      </c>
      <c r="K185" s="13">
        <f t="shared" si="12"/>
        <v>1725.0000000000482</v>
      </c>
      <c r="L185" s="14">
        <f>'Mortgage Affordability'!$J185*'Mortgage Affordability'!$D$9/12</f>
        <v>638.04061222130497</v>
      </c>
      <c r="M185" s="13">
        <f t="shared" si="10"/>
        <v>1086.9593877787433</v>
      </c>
      <c r="N185" s="15">
        <f>'Mortgage Affordability'!$J185-'Mortgage Affordability'!$M185</f>
        <v>265225.64397415722</v>
      </c>
    </row>
    <row r="186" spans="9:14" x14ac:dyDescent="0.25">
      <c r="I186" s="12">
        <v>169</v>
      </c>
      <c r="J186" s="13">
        <f t="shared" si="11"/>
        <v>265225.64397415722</v>
      </c>
      <c r="K186" s="13">
        <f t="shared" si="12"/>
        <v>1725.0000000000482</v>
      </c>
      <c r="L186" s="14">
        <f>'Mortgage Affordability'!$J186*'Mortgage Affordability'!$D$9/12</f>
        <v>635.4364386880851</v>
      </c>
      <c r="M186" s="13">
        <f t="shared" si="10"/>
        <v>1089.563561311963</v>
      </c>
      <c r="N186" s="15">
        <f>'Mortgage Affordability'!$J186-'Mortgage Affordability'!$M186</f>
        <v>264136.08041284524</v>
      </c>
    </row>
    <row r="187" spans="9:14" x14ac:dyDescent="0.25">
      <c r="I187" s="12">
        <v>170</v>
      </c>
      <c r="J187" s="13">
        <f t="shared" si="11"/>
        <v>264136.08041284524</v>
      </c>
      <c r="K187" s="13">
        <f t="shared" si="12"/>
        <v>1725.0000000000482</v>
      </c>
      <c r="L187" s="14">
        <f>'Mortgage Affordability'!$J187*'Mortgage Affordability'!$D$9/12</f>
        <v>632.82602598910842</v>
      </c>
      <c r="M187" s="13">
        <f t="shared" si="10"/>
        <v>1092.1739740109397</v>
      </c>
      <c r="N187" s="15">
        <f>'Mortgage Affordability'!$J187-'Mortgage Affordability'!$M187</f>
        <v>263043.90643883432</v>
      </c>
    </row>
    <row r="188" spans="9:14" x14ac:dyDescent="0.25">
      <c r="I188" s="12">
        <v>171</v>
      </c>
      <c r="J188" s="13">
        <f t="shared" si="11"/>
        <v>263043.90643883432</v>
      </c>
      <c r="K188" s="13">
        <f t="shared" si="12"/>
        <v>1725.0000000000482</v>
      </c>
      <c r="L188" s="14">
        <f>'Mortgage Affordability'!$J188*'Mortgage Affordability'!$D$9/12</f>
        <v>630.20935917637394</v>
      </c>
      <c r="M188" s="13">
        <f t="shared" si="10"/>
        <v>1094.7906408236743</v>
      </c>
      <c r="N188" s="15">
        <f>'Mortgage Affordability'!$J188-'Mortgage Affordability'!$M188</f>
        <v>261949.11579801064</v>
      </c>
    </row>
    <row r="189" spans="9:14" x14ac:dyDescent="0.25">
      <c r="I189" s="12">
        <v>172</v>
      </c>
      <c r="J189" s="13">
        <f t="shared" si="11"/>
        <v>261949.11579801064</v>
      </c>
      <c r="K189" s="13">
        <f t="shared" si="12"/>
        <v>1725.0000000000482</v>
      </c>
      <c r="L189" s="14">
        <f>'Mortgage Affordability'!$J189*'Mortgage Affordability'!$D$9/12</f>
        <v>627.58642326606719</v>
      </c>
      <c r="M189" s="13">
        <f t="shared" si="10"/>
        <v>1097.413576733981</v>
      </c>
      <c r="N189" s="15">
        <f>'Mortgage Affordability'!$J189-'Mortgage Affordability'!$M189</f>
        <v>260851.70222127665</v>
      </c>
    </row>
    <row r="190" spans="9:14" x14ac:dyDescent="0.25">
      <c r="I190" s="12">
        <v>173</v>
      </c>
      <c r="J190" s="13">
        <f t="shared" si="11"/>
        <v>260851.70222127665</v>
      </c>
      <c r="K190" s="13">
        <f t="shared" si="12"/>
        <v>1725.0000000000482</v>
      </c>
      <c r="L190" s="14">
        <f>'Mortgage Affordability'!$J190*'Mortgage Affordability'!$D$9/12</f>
        <v>624.95720323847536</v>
      </c>
      <c r="M190" s="13">
        <f t="shared" si="10"/>
        <v>1100.0427967615728</v>
      </c>
      <c r="N190" s="15">
        <f>'Mortgage Affordability'!$J190-'Mortgage Affordability'!$M190</f>
        <v>259751.65942451506</v>
      </c>
    </row>
    <row r="191" spans="9:14" x14ac:dyDescent="0.25">
      <c r="I191" s="12">
        <v>174</v>
      </c>
      <c r="J191" s="13">
        <f t="shared" si="11"/>
        <v>259751.65942451506</v>
      </c>
      <c r="K191" s="13">
        <f t="shared" si="12"/>
        <v>1725.0000000000482</v>
      </c>
      <c r="L191" s="14">
        <f>'Mortgage Affordability'!$J191*'Mortgage Affordability'!$D$9/12</f>
        <v>622.3216840379007</v>
      </c>
      <c r="M191" s="13">
        <f t="shared" si="10"/>
        <v>1102.6783159621475</v>
      </c>
      <c r="N191" s="15">
        <f>'Mortgage Affordability'!$J191-'Mortgage Affordability'!$M191</f>
        <v>258648.98110855292</v>
      </c>
    </row>
    <row r="192" spans="9:14" x14ac:dyDescent="0.25">
      <c r="I192" s="12">
        <v>175</v>
      </c>
      <c r="J192" s="13">
        <f t="shared" si="11"/>
        <v>258648.98110855292</v>
      </c>
      <c r="K192" s="13">
        <f t="shared" si="12"/>
        <v>1725.0000000000482</v>
      </c>
      <c r="L192" s="14">
        <f>'Mortgage Affordability'!$J192*'Mortgage Affordability'!$D$9/12</f>
        <v>619.67985057257476</v>
      </c>
      <c r="M192" s="13">
        <f t="shared" si="10"/>
        <v>1105.3201494274736</v>
      </c>
      <c r="N192" s="15">
        <f>'Mortgage Affordability'!$J192-'Mortgage Affordability'!$M192</f>
        <v>257543.66095912544</v>
      </c>
    </row>
    <row r="193" spans="9:14" x14ac:dyDescent="0.25">
      <c r="I193" s="12">
        <v>176</v>
      </c>
      <c r="J193" s="13">
        <f t="shared" si="11"/>
        <v>257543.66095912544</v>
      </c>
      <c r="K193" s="13">
        <f t="shared" si="12"/>
        <v>1725.0000000000482</v>
      </c>
      <c r="L193" s="14">
        <f>'Mortgage Affordability'!$J193*'Mortgage Affordability'!$D$9/12</f>
        <v>617.03168771457138</v>
      </c>
      <c r="M193" s="13">
        <f t="shared" si="10"/>
        <v>1107.9683122854767</v>
      </c>
      <c r="N193" s="15">
        <f>'Mortgage Affordability'!$J193-'Mortgage Affordability'!$M193</f>
        <v>256435.69264683995</v>
      </c>
    </row>
    <row r="194" spans="9:14" x14ac:dyDescent="0.25">
      <c r="I194" s="12">
        <v>177</v>
      </c>
      <c r="J194" s="13">
        <f t="shared" si="11"/>
        <v>256435.69264683995</v>
      </c>
      <c r="K194" s="13">
        <f t="shared" si="12"/>
        <v>1725.0000000000482</v>
      </c>
      <c r="L194" s="14">
        <f>'Mortgage Affordability'!$J194*'Mortgage Affordability'!$D$9/12</f>
        <v>614.37718029972075</v>
      </c>
      <c r="M194" s="13">
        <f t="shared" si="10"/>
        <v>1110.6228197003275</v>
      </c>
      <c r="N194" s="15">
        <f>'Mortgage Affordability'!$J194-'Mortgage Affordability'!$M194</f>
        <v>255325.06982713961</v>
      </c>
    </row>
    <row r="195" spans="9:14" x14ac:dyDescent="0.25">
      <c r="I195" s="12">
        <v>178</v>
      </c>
      <c r="J195" s="13">
        <f t="shared" si="11"/>
        <v>255325.06982713961</v>
      </c>
      <c r="K195" s="13">
        <f t="shared" si="12"/>
        <v>1725.0000000000482</v>
      </c>
      <c r="L195" s="14">
        <f>'Mortgage Affordability'!$J195*'Mortgage Affordability'!$D$9/12</f>
        <v>611.71631312752208</v>
      </c>
      <c r="M195" s="13">
        <f t="shared" si="10"/>
        <v>1113.2836868725262</v>
      </c>
      <c r="N195" s="15">
        <f>'Mortgage Affordability'!$J195-'Mortgage Affordability'!$M195</f>
        <v>254211.7861402671</v>
      </c>
    </row>
    <row r="196" spans="9:14" x14ac:dyDescent="0.25">
      <c r="I196" s="12">
        <v>179</v>
      </c>
      <c r="J196" s="13">
        <f t="shared" si="11"/>
        <v>254211.7861402671</v>
      </c>
      <c r="K196" s="13">
        <f t="shared" si="12"/>
        <v>1725.0000000000482</v>
      </c>
      <c r="L196" s="14">
        <f>'Mortgage Affordability'!$J196*'Mortgage Affordability'!$D$9/12</f>
        <v>609.0490709610566</v>
      </c>
      <c r="M196" s="13">
        <f t="shared" si="10"/>
        <v>1115.9509290389915</v>
      </c>
      <c r="N196" s="15">
        <f>'Mortgage Affordability'!$J196-'Mortgage Affordability'!$M196</f>
        <v>253095.83521122811</v>
      </c>
    </row>
    <row r="197" spans="9:14" x14ac:dyDescent="0.25">
      <c r="I197" s="12">
        <v>180</v>
      </c>
      <c r="J197" s="13">
        <f t="shared" si="11"/>
        <v>253095.83521122811</v>
      </c>
      <c r="K197" s="13">
        <f t="shared" si="12"/>
        <v>1725.0000000000482</v>
      </c>
      <c r="L197" s="14">
        <f>'Mortgage Affordability'!$J197*'Mortgage Affordability'!$D$9/12</f>
        <v>606.37543852690067</v>
      </c>
      <c r="M197" s="13">
        <f t="shared" si="10"/>
        <v>1118.6245614731474</v>
      </c>
      <c r="N197" s="15">
        <f>'Mortgage Affordability'!$J197-'Mortgage Affordability'!$M197</f>
        <v>251977.21064975497</v>
      </c>
    </row>
    <row r="198" spans="9:14" x14ac:dyDescent="0.25">
      <c r="I198" s="12">
        <v>181</v>
      </c>
      <c r="J198" s="13">
        <f t="shared" si="11"/>
        <v>251977.21064975497</v>
      </c>
      <c r="K198" s="13">
        <f t="shared" si="12"/>
        <v>1725.0000000000482</v>
      </c>
      <c r="L198" s="14">
        <f>'Mortgage Affordability'!$J198*'Mortgage Affordability'!$D$9/12</f>
        <v>603.69540051503793</v>
      </c>
      <c r="M198" s="13">
        <f t="shared" si="10"/>
        <v>1121.3045994850104</v>
      </c>
      <c r="N198" s="15">
        <f>'Mortgage Affordability'!$J198-'Mortgage Affordability'!$M198</f>
        <v>250855.90605026996</v>
      </c>
    </row>
    <row r="199" spans="9:14" x14ac:dyDescent="0.25">
      <c r="I199" s="12">
        <v>182</v>
      </c>
      <c r="J199" s="13">
        <f t="shared" si="11"/>
        <v>250855.90605026996</v>
      </c>
      <c r="K199" s="13">
        <f t="shared" si="12"/>
        <v>1725.0000000000482</v>
      </c>
      <c r="L199" s="14">
        <f>'Mortgage Affordability'!$J199*'Mortgage Affordability'!$D$9/12</f>
        <v>601.00894157877178</v>
      </c>
      <c r="M199" s="13">
        <f t="shared" si="10"/>
        <v>1123.9910584212764</v>
      </c>
      <c r="N199" s="15">
        <f>'Mortgage Affordability'!$J199-'Mortgage Affordability'!$M199</f>
        <v>249731.91499184869</v>
      </c>
    </row>
    <row r="200" spans="9:14" x14ac:dyDescent="0.25">
      <c r="I200" s="12">
        <v>183</v>
      </c>
      <c r="J200" s="13">
        <f t="shared" si="11"/>
        <v>249731.91499184869</v>
      </c>
      <c r="K200" s="13">
        <f t="shared" si="12"/>
        <v>1725.0000000000482</v>
      </c>
      <c r="L200" s="14">
        <f>'Mortgage Affordability'!$J200*'Mortgage Affordability'!$D$9/12</f>
        <v>598.31604633463746</v>
      </c>
      <c r="M200" s="13">
        <f t="shared" si="10"/>
        <v>1126.6839536654106</v>
      </c>
      <c r="N200" s="15">
        <f>'Mortgage Affordability'!$J200-'Mortgage Affordability'!$M200</f>
        <v>248605.23103818329</v>
      </c>
    </row>
    <row r="201" spans="9:14" x14ac:dyDescent="0.25">
      <c r="I201" s="12">
        <v>184</v>
      </c>
      <c r="J201" s="13">
        <f t="shared" si="11"/>
        <v>248605.23103818329</v>
      </c>
      <c r="K201" s="13">
        <f t="shared" si="12"/>
        <v>1725.0000000000482</v>
      </c>
      <c r="L201" s="14">
        <f>'Mortgage Affordability'!$J201*'Mortgage Affordability'!$D$9/12</f>
        <v>595.61669936231419</v>
      </c>
      <c r="M201" s="13">
        <f t="shared" si="10"/>
        <v>1129.383300637734</v>
      </c>
      <c r="N201" s="15">
        <f>'Mortgage Affordability'!$J201-'Mortgage Affordability'!$M201</f>
        <v>247475.84773754555</v>
      </c>
    </row>
    <row r="202" spans="9:14" x14ac:dyDescent="0.25">
      <c r="I202" s="12">
        <v>185</v>
      </c>
      <c r="J202" s="13">
        <f t="shared" si="11"/>
        <v>247475.84773754555</v>
      </c>
      <c r="K202" s="13">
        <f t="shared" si="12"/>
        <v>1725.0000000000482</v>
      </c>
      <c r="L202" s="14">
        <f>'Mortgage Affordability'!$J202*'Mortgage Affordability'!$D$9/12</f>
        <v>592.91088520453627</v>
      </c>
      <c r="M202" s="13">
        <f t="shared" si="10"/>
        <v>1132.0891147955119</v>
      </c>
      <c r="N202" s="15">
        <f>'Mortgage Affordability'!$J202-'Mortgage Affordability'!$M202</f>
        <v>246343.75862275003</v>
      </c>
    </row>
    <row r="203" spans="9:14" x14ac:dyDescent="0.25">
      <c r="I203" s="12">
        <v>186</v>
      </c>
      <c r="J203" s="13">
        <f t="shared" si="11"/>
        <v>246343.75862275003</v>
      </c>
      <c r="K203" s="13">
        <f t="shared" si="12"/>
        <v>1725.0000000000482</v>
      </c>
      <c r="L203" s="14">
        <f>'Mortgage Affordability'!$J203*'Mortgage Affordability'!$D$9/12</f>
        <v>590.1985883670053</v>
      </c>
      <c r="M203" s="13">
        <f t="shared" si="10"/>
        <v>1134.8014116330428</v>
      </c>
      <c r="N203" s="15">
        <f>'Mortgage Affordability'!$J203-'Mortgage Affordability'!$M203</f>
        <v>245208.957211117</v>
      </c>
    </row>
    <row r="204" spans="9:14" x14ac:dyDescent="0.25">
      <c r="I204" s="12">
        <v>187</v>
      </c>
      <c r="J204" s="13">
        <f t="shared" si="11"/>
        <v>245208.957211117</v>
      </c>
      <c r="K204" s="13">
        <f t="shared" si="12"/>
        <v>1725.0000000000482</v>
      </c>
      <c r="L204" s="14">
        <f>'Mortgage Affordability'!$J204*'Mortgage Affordability'!$D$9/12</f>
        <v>587.47979331830118</v>
      </c>
      <c r="M204" s="13">
        <f t="shared" si="10"/>
        <v>1137.5202066817469</v>
      </c>
      <c r="N204" s="15">
        <f>'Mortgage Affordability'!$J204-'Mortgage Affordability'!$M204</f>
        <v>244071.43700443525</v>
      </c>
    </row>
    <row r="205" spans="9:14" x14ac:dyDescent="0.25">
      <c r="I205" s="12">
        <v>188</v>
      </c>
      <c r="J205" s="13">
        <f t="shared" si="11"/>
        <v>244071.43700443525</v>
      </c>
      <c r="K205" s="13">
        <f t="shared" si="12"/>
        <v>1725.0000000000482</v>
      </c>
      <c r="L205" s="14">
        <f>'Mortgage Affordability'!$J205*'Mortgage Affordability'!$D$9/12</f>
        <v>584.75448448979284</v>
      </c>
      <c r="M205" s="13">
        <f t="shared" si="10"/>
        <v>1140.2455155102552</v>
      </c>
      <c r="N205" s="15">
        <f>'Mortgage Affordability'!$J205-'Mortgage Affordability'!$M205</f>
        <v>242931.19148892499</v>
      </c>
    </row>
    <row r="206" spans="9:14" x14ac:dyDescent="0.25">
      <c r="I206" s="12">
        <v>189</v>
      </c>
      <c r="J206" s="13">
        <f t="shared" si="11"/>
        <v>242931.19148892499</v>
      </c>
      <c r="K206" s="13">
        <f t="shared" si="12"/>
        <v>1725.0000000000482</v>
      </c>
      <c r="L206" s="14">
        <f>'Mortgage Affordability'!$J206*'Mortgage Affordability'!$D$9/12</f>
        <v>582.0226462755495</v>
      </c>
      <c r="M206" s="13">
        <f t="shared" si="10"/>
        <v>1142.9773537244987</v>
      </c>
      <c r="N206" s="15">
        <f>'Mortgage Affordability'!$J206-'Mortgage Affordability'!$M206</f>
        <v>241788.21413520048</v>
      </c>
    </row>
    <row r="207" spans="9:14" x14ac:dyDescent="0.25">
      <c r="I207" s="12">
        <v>190</v>
      </c>
      <c r="J207" s="13">
        <f t="shared" si="11"/>
        <v>241788.21413520048</v>
      </c>
      <c r="K207" s="13">
        <f t="shared" si="12"/>
        <v>1725.0000000000482</v>
      </c>
      <c r="L207" s="14">
        <f>'Mortgage Affordability'!$J207*'Mortgage Affordability'!$D$9/12</f>
        <v>579.28426303225115</v>
      </c>
      <c r="M207" s="13">
        <f t="shared" si="10"/>
        <v>1145.7157369677971</v>
      </c>
      <c r="N207" s="15">
        <f>'Mortgage Affordability'!$J207-'Mortgage Affordability'!$M207</f>
        <v>240642.49839823268</v>
      </c>
    </row>
    <row r="208" spans="9:14" x14ac:dyDescent="0.25">
      <c r="I208" s="12">
        <v>191</v>
      </c>
      <c r="J208" s="13">
        <f t="shared" si="11"/>
        <v>240642.49839823268</v>
      </c>
      <c r="K208" s="13">
        <f t="shared" si="12"/>
        <v>1725.0000000000482</v>
      </c>
      <c r="L208" s="14">
        <f>'Mortgage Affordability'!$J208*'Mortgage Affordability'!$D$9/12</f>
        <v>576.53931907909919</v>
      </c>
      <c r="M208" s="13">
        <f t="shared" si="10"/>
        <v>1148.460680920949</v>
      </c>
      <c r="N208" s="15">
        <f>'Mortgage Affordability'!$J208-'Mortgage Affordability'!$M208</f>
        <v>239494.03771731173</v>
      </c>
    </row>
    <row r="209" spans="9:14" x14ac:dyDescent="0.25">
      <c r="I209" s="12">
        <v>192</v>
      </c>
      <c r="J209" s="13">
        <f t="shared" si="11"/>
        <v>239494.03771731173</v>
      </c>
      <c r="K209" s="13">
        <f t="shared" si="12"/>
        <v>1725.0000000000482</v>
      </c>
      <c r="L209" s="14">
        <f>'Mortgage Affordability'!$J209*'Mortgage Affordability'!$D$9/12</f>
        <v>573.78779869772609</v>
      </c>
      <c r="M209" s="13">
        <f t="shared" si="10"/>
        <v>1151.2122013023222</v>
      </c>
      <c r="N209" s="15">
        <f>'Mortgage Affordability'!$J209-'Mortgage Affordability'!$M209</f>
        <v>238342.82551600941</v>
      </c>
    </row>
    <row r="210" spans="9:14" x14ac:dyDescent="0.25">
      <c r="I210" s="12">
        <v>193</v>
      </c>
      <c r="J210" s="13">
        <f t="shared" si="11"/>
        <v>238342.82551600941</v>
      </c>
      <c r="K210" s="13">
        <f t="shared" si="12"/>
        <v>1725.0000000000482</v>
      </c>
      <c r="L210" s="14">
        <f>'Mortgage Affordability'!$J210*'Mortgage Affordability'!$D$9/12</f>
        <v>571.02968613210589</v>
      </c>
      <c r="M210" s="13">
        <f t="shared" ref="M210:M273" si="13">K210-L210</f>
        <v>1153.9703138679424</v>
      </c>
      <c r="N210" s="15">
        <f>'Mortgage Affordability'!$J210-'Mortgage Affordability'!$M210</f>
        <v>237188.85520214148</v>
      </c>
    </row>
    <row r="211" spans="9:14" x14ac:dyDescent="0.25">
      <c r="I211" s="12">
        <v>194</v>
      </c>
      <c r="J211" s="13">
        <f t="shared" ref="J211:J274" si="14">N210</f>
        <v>237188.85520214148</v>
      </c>
      <c r="K211" s="13">
        <f t="shared" ref="K211:K274" si="15">PMT($D$9/12,$D$10*12,-$F$11,0,0)</f>
        <v>1725.0000000000482</v>
      </c>
      <c r="L211" s="14">
        <f>'Mortgage Affordability'!$J211*'Mortgage Affordability'!$D$9/12</f>
        <v>568.26496558846395</v>
      </c>
      <c r="M211" s="13">
        <f t="shared" si="13"/>
        <v>1156.7350344115844</v>
      </c>
      <c r="N211" s="15">
        <f>'Mortgage Affordability'!$J211-'Mortgage Affordability'!$M211</f>
        <v>236032.12016772988</v>
      </c>
    </row>
    <row r="212" spans="9:14" x14ac:dyDescent="0.25">
      <c r="I212" s="12">
        <v>195</v>
      </c>
      <c r="J212" s="13">
        <f t="shared" si="14"/>
        <v>236032.12016772988</v>
      </c>
      <c r="K212" s="13">
        <f t="shared" si="15"/>
        <v>1725.0000000000482</v>
      </c>
      <c r="L212" s="14">
        <f>'Mortgage Affordability'!$J212*'Mortgage Affordability'!$D$9/12</f>
        <v>565.4936212351862</v>
      </c>
      <c r="M212" s="13">
        <f t="shared" si="13"/>
        <v>1159.5063787648619</v>
      </c>
      <c r="N212" s="15">
        <f>'Mortgage Affordability'!$J212-'Mortgage Affordability'!$M212</f>
        <v>234872.61378896501</v>
      </c>
    </row>
    <row r="213" spans="9:14" x14ac:dyDescent="0.25">
      <c r="I213" s="12">
        <v>196</v>
      </c>
      <c r="J213" s="13">
        <f t="shared" si="14"/>
        <v>234872.61378896501</v>
      </c>
      <c r="K213" s="13">
        <f t="shared" si="15"/>
        <v>1725.0000000000482</v>
      </c>
      <c r="L213" s="14">
        <f>'Mortgage Affordability'!$J213*'Mortgage Affordability'!$D$9/12</f>
        <v>562.71563720272877</v>
      </c>
      <c r="M213" s="13">
        <f t="shared" si="13"/>
        <v>1162.2843627973193</v>
      </c>
      <c r="N213" s="15">
        <f>'Mortgage Affordability'!$J213-'Mortgage Affordability'!$M213</f>
        <v>233710.32942616771</v>
      </c>
    </row>
    <row r="214" spans="9:14" x14ac:dyDescent="0.25">
      <c r="I214" s="12">
        <v>197</v>
      </c>
      <c r="J214" s="13">
        <f t="shared" si="14"/>
        <v>233710.32942616771</v>
      </c>
      <c r="K214" s="13">
        <f t="shared" si="15"/>
        <v>1725.0000000000482</v>
      </c>
      <c r="L214" s="14">
        <f>'Mortgage Affordability'!$J214*'Mortgage Affordability'!$D$9/12</f>
        <v>559.93099758352685</v>
      </c>
      <c r="M214" s="13">
        <f t="shared" si="13"/>
        <v>1165.0690024165215</v>
      </c>
      <c r="N214" s="15">
        <f>'Mortgage Affordability'!$J214-'Mortgage Affordability'!$M214</f>
        <v>232545.2604237512</v>
      </c>
    </row>
    <row r="215" spans="9:14" x14ac:dyDescent="0.25">
      <c r="I215" s="12">
        <v>198</v>
      </c>
      <c r="J215" s="13">
        <f t="shared" si="14"/>
        <v>232545.2604237512</v>
      </c>
      <c r="K215" s="13">
        <f t="shared" si="15"/>
        <v>1725.0000000000482</v>
      </c>
      <c r="L215" s="14">
        <f>'Mortgage Affordability'!$J215*'Mortgage Affordability'!$D$9/12</f>
        <v>557.1396864319039</v>
      </c>
      <c r="M215" s="13">
        <f t="shared" si="13"/>
        <v>1167.8603135681442</v>
      </c>
      <c r="N215" s="15">
        <f>'Mortgage Affordability'!$J215-'Mortgage Affordability'!$M215</f>
        <v>231377.40011018305</v>
      </c>
    </row>
    <row r="216" spans="9:14" x14ac:dyDescent="0.25">
      <c r="I216" s="12">
        <v>199</v>
      </c>
      <c r="J216" s="13">
        <f t="shared" si="14"/>
        <v>231377.40011018305</v>
      </c>
      <c r="K216" s="13">
        <f t="shared" si="15"/>
        <v>1725.0000000000482</v>
      </c>
      <c r="L216" s="14">
        <f>'Mortgage Affordability'!$J216*'Mortgage Affordability'!$D$9/12</f>
        <v>554.3416877639803</v>
      </c>
      <c r="M216" s="13">
        <f t="shared" si="13"/>
        <v>1170.658312236068</v>
      </c>
      <c r="N216" s="15">
        <f>'Mortgage Affordability'!$J216-'Mortgage Affordability'!$M216</f>
        <v>230206.74179794698</v>
      </c>
    </row>
    <row r="217" spans="9:14" x14ac:dyDescent="0.25">
      <c r="I217" s="12">
        <v>200</v>
      </c>
      <c r="J217" s="13">
        <f t="shared" si="14"/>
        <v>230206.74179794698</v>
      </c>
      <c r="K217" s="13">
        <f t="shared" si="15"/>
        <v>1725.0000000000482</v>
      </c>
      <c r="L217" s="14">
        <f>'Mortgage Affordability'!$J217*'Mortgage Affordability'!$D$9/12</f>
        <v>551.53698555758126</v>
      </c>
      <c r="M217" s="13">
        <f t="shared" si="13"/>
        <v>1173.4630144424668</v>
      </c>
      <c r="N217" s="15">
        <f>'Mortgage Affordability'!$J217-'Mortgage Affordability'!$M217</f>
        <v>229033.2787835045</v>
      </c>
    </row>
    <row r="218" spans="9:14" x14ac:dyDescent="0.25">
      <c r="I218" s="12">
        <v>201</v>
      </c>
      <c r="J218" s="13">
        <f t="shared" si="14"/>
        <v>229033.2787835045</v>
      </c>
      <c r="K218" s="13">
        <f t="shared" si="15"/>
        <v>1725.0000000000482</v>
      </c>
      <c r="L218" s="14">
        <f>'Mortgage Affordability'!$J218*'Mortgage Affordability'!$D$9/12</f>
        <v>548.72556375214629</v>
      </c>
      <c r="M218" s="13">
        <f t="shared" si="13"/>
        <v>1176.274436247902</v>
      </c>
      <c r="N218" s="15">
        <f>'Mortgage Affordability'!$J218-'Mortgage Affordability'!$M218</f>
        <v>227857.00434725659</v>
      </c>
    </row>
    <row r="219" spans="9:14" x14ac:dyDescent="0.25">
      <c r="I219" s="12">
        <v>202</v>
      </c>
      <c r="J219" s="13">
        <f t="shared" si="14"/>
        <v>227857.00434725659</v>
      </c>
      <c r="K219" s="13">
        <f t="shared" si="15"/>
        <v>1725.0000000000482</v>
      </c>
      <c r="L219" s="14">
        <f>'Mortgage Affordability'!$J219*'Mortgage Affordability'!$D$9/12</f>
        <v>545.90740624863554</v>
      </c>
      <c r="M219" s="13">
        <f t="shared" si="13"/>
        <v>1179.0925937514126</v>
      </c>
      <c r="N219" s="15">
        <f>'Mortgage Affordability'!$J219-'Mortgage Affordability'!$M219</f>
        <v>226677.91175350518</v>
      </c>
    </row>
    <row r="220" spans="9:14" x14ac:dyDescent="0.25">
      <c r="I220" s="12">
        <v>203</v>
      </c>
      <c r="J220" s="13">
        <f t="shared" si="14"/>
        <v>226677.91175350518</v>
      </c>
      <c r="K220" s="13">
        <f t="shared" si="15"/>
        <v>1725.0000000000482</v>
      </c>
      <c r="L220" s="14">
        <f>'Mortgage Affordability'!$J220*'Mortgage Affordability'!$D$9/12</f>
        <v>543.08249690943956</v>
      </c>
      <c r="M220" s="13">
        <f t="shared" si="13"/>
        <v>1181.9175030906085</v>
      </c>
      <c r="N220" s="15">
        <f>'Mortgage Affordability'!$J220-'Mortgage Affordability'!$M220</f>
        <v>225495.99425041457</v>
      </c>
    </row>
    <row r="221" spans="9:14" x14ac:dyDescent="0.25">
      <c r="I221" s="12">
        <v>204</v>
      </c>
      <c r="J221" s="13">
        <f t="shared" si="14"/>
        <v>225495.99425041457</v>
      </c>
      <c r="K221" s="13">
        <f t="shared" si="15"/>
        <v>1725.0000000000482</v>
      </c>
      <c r="L221" s="14">
        <f>'Mortgage Affordability'!$J221*'Mortgage Affordability'!$D$9/12</f>
        <v>540.25081955828489</v>
      </c>
      <c r="M221" s="13">
        <f t="shared" si="13"/>
        <v>1184.7491804417632</v>
      </c>
      <c r="N221" s="15">
        <f>'Mortgage Affordability'!$J221-'Mortgage Affordability'!$M221</f>
        <v>224311.24506997282</v>
      </c>
    </row>
    <row r="222" spans="9:14" x14ac:dyDescent="0.25">
      <c r="I222" s="12">
        <v>205</v>
      </c>
      <c r="J222" s="13">
        <f t="shared" si="14"/>
        <v>224311.24506997282</v>
      </c>
      <c r="K222" s="13">
        <f t="shared" si="15"/>
        <v>1725.0000000000482</v>
      </c>
      <c r="L222" s="14">
        <f>'Mortgage Affordability'!$J222*'Mortgage Affordability'!$D$9/12</f>
        <v>537.41235798014327</v>
      </c>
      <c r="M222" s="13">
        <f t="shared" si="13"/>
        <v>1187.5876420199049</v>
      </c>
      <c r="N222" s="15">
        <f>'Mortgage Affordability'!$J222-'Mortgage Affordability'!$M222</f>
        <v>223123.65742795292</v>
      </c>
    </row>
    <row r="223" spans="9:14" x14ac:dyDescent="0.25">
      <c r="I223" s="12">
        <v>206</v>
      </c>
      <c r="J223" s="13">
        <f t="shared" si="14"/>
        <v>223123.65742795292</v>
      </c>
      <c r="K223" s="13">
        <f t="shared" si="15"/>
        <v>1725.0000000000482</v>
      </c>
      <c r="L223" s="14">
        <f>'Mortgage Affordability'!$J223*'Mortgage Affordability'!$D$9/12</f>
        <v>534.56709592113725</v>
      </c>
      <c r="M223" s="13">
        <f t="shared" si="13"/>
        <v>1190.432904078911</v>
      </c>
      <c r="N223" s="15">
        <f>'Mortgage Affordability'!$J223-'Mortgage Affordability'!$M223</f>
        <v>221933.224523874</v>
      </c>
    </row>
    <row r="224" spans="9:14" x14ac:dyDescent="0.25">
      <c r="I224" s="12">
        <v>207</v>
      </c>
      <c r="J224" s="13">
        <f t="shared" si="14"/>
        <v>221933.224523874</v>
      </c>
      <c r="K224" s="13">
        <f t="shared" si="15"/>
        <v>1725.0000000000482</v>
      </c>
      <c r="L224" s="14">
        <f>'Mortgage Affordability'!$J224*'Mortgage Affordability'!$D$9/12</f>
        <v>531.71501708844812</v>
      </c>
      <c r="M224" s="13">
        <f t="shared" si="13"/>
        <v>1193.2849829116001</v>
      </c>
      <c r="N224" s="15">
        <f>'Mortgage Affordability'!$J224-'Mortgage Affordability'!$M224</f>
        <v>220739.9395409624</v>
      </c>
    </row>
    <row r="225" spans="9:14" x14ac:dyDescent="0.25">
      <c r="I225" s="12">
        <v>208</v>
      </c>
      <c r="J225" s="13">
        <f t="shared" si="14"/>
        <v>220739.9395409624</v>
      </c>
      <c r="K225" s="13">
        <f t="shared" si="15"/>
        <v>1725.0000000000482</v>
      </c>
      <c r="L225" s="14">
        <f>'Mortgage Affordability'!$J225*'Mortgage Affordability'!$D$9/12</f>
        <v>528.85610515022245</v>
      </c>
      <c r="M225" s="13">
        <f t="shared" si="13"/>
        <v>1196.1438948498258</v>
      </c>
      <c r="N225" s="15">
        <f>'Mortgage Affordability'!$J225-'Mortgage Affordability'!$M225</f>
        <v>219543.79564611256</v>
      </c>
    </row>
    <row r="226" spans="9:14" x14ac:dyDescent="0.25">
      <c r="I226" s="12">
        <v>209</v>
      </c>
      <c r="J226" s="13">
        <f t="shared" si="14"/>
        <v>219543.79564611256</v>
      </c>
      <c r="K226" s="13">
        <f t="shared" si="15"/>
        <v>1725.0000000000482</v>
      </c>
      <c r="L226" s="14">
        <f>'Mortgage Affordability'!$J226*'Mortgage Affordability'!$D$9/12</f>
        <v>525.99034373547806</v>
      </c>
      <c r="M226" s="13">
        <f t="shared" si="13"/>
        <v>1199.0096562645701</v>
      </c>
      <c r="N226" s="15">
        <f>'Mortgage Affordability'!$J226-'Mortgage Affordability'!$M226</f>
        <v>218344.78598984799</v>
      </c>
    </row>
    <row r="227" spans="9:14" x14ac:dyDescent="0.25">
      <c r="I227" s="12">
        <v>210</v>
      </c>
      <c r="J227" s="13">
        <f t="shared" si="14"/>
        <v>218344.78598984799</v>
      </c>
      <c r="K227" s="13">
        <f t="shared" si="15"/>
        <v>1725.0000000000482</v>
      </c>
      <c r="L227" s="14">
        <f>'Mortgage Affordability'!$J227*'Mortgage Affordability'!$D$9/12</f>
        <v>523.11771643401084</v>
      </c>
      <c r="M227" s="13">
        <f t="shared" si="13"/>
        <v>1201.8822835660374</v>
      </c>
      <c r="N227" s="15">
        <f>'Mortgage Affordability'!$J227-'Mortgage Affordability'!$M227</f>
        <v>217142.90370628197</v>
      </c>
    </row>
    <row r="228" spans="9:14" x14ac:dyDescent="0.25">
      <c r="I228" s="12">
        <v>211</v>
      </c>
      <c r="J228" s="13">
        <f t="shared" si="14"/>
        <v>217142.90370628197</v>
      </c>
      <c r="K228" s="13">
        <f t="shared" si="15"/>
        <v>1725.0000000000482</v>
      </c>
      <c r="L228" s="14">
        <f>'Mortgage Affordability'!$J228*'Mortgage Affordability'!$D$9/12</f>
        <v>520.23820679630057</v>
      </c>
      <c r="M228" s="13">
        <f t="shared" si="13"/>
        <v>1204.7617932037476</v>
      </c>
      <c r="N228" s="15">
        <f>'Mortgage Affordability'!$J228-'Mortgage Affordability'!$M228</f>
        <v>215938.14191307823</v>
      </c>
    </row>
    <row r="229" spans="9:14" x14ac:dyDescent="0.25">
      <c r="I229" s="12">
        <v>212</v>
      </c>
      <c r="J229" s="13">
        <f t="shared" si="14"/>
        <v>215938.14191307823</v>
      </c>
      <c r="K229" s="13">
        <f t="shared" si="15"/>
        <v>1725.0000000000482</v>
      </c>
      <c r="L229" s="14">
        <f>'Mortgage Affordability'!$J229*'Mortgage Affordability'!$D$9/12</f>
        <v>517.35179833341658</v>
      </c>
      <c r="M229" s="13">
        <f t="shared" si="13"/>
        <v>1207.6482016666316</v>
      </c>
      <c r="N229" s="15">
        <f>'Mortgage Affordability'!$J229-'Mortgage Affordability'!$M229</f>
        <v>214730.4937114116</v>
      </c>
    </row>
    <row r="230" spans="9:14" x14ac:dyDescent="0.25">
      <c r="I230" s="12">
        <v>213</v>
      </c>
      <c r="J230" s="13">
        <f t="shared" si="14"/>
        <v>214730.4937114116</v>
      </c>
      <c r="K230" s="13">
        <f t="shared" si="15"/>
        <v>1725.0000000000482</v>
      </c>
      <c r="L230" s="14">
        <f>'Mortgage Affordability'!$J230*'Mortgage Affordability'!$D$9/12</f>
        <v>514.45847451692373</v>
      </c>
      <c r="M230" s="13">
        <f t="shared" si="13"/>
        <v>1210.5415254831246</v>
      </c>
      <c r="N230" s="15">
        <f>'Mortgage Affordability'!$J230-'Mortgage Affordability'!$M230</f>
        <v>213519.95218592847</v>
      </c>
    </row>
    <row r="231" spans="9:14" x14ac:dyDescent="0.25">
      <c r="I231" s="12">
        <v>214</v>
      </c>
      <c r="J231" s="13">
        <f t="shared" si="14"/>
        <v>213519.95218592847</v>
      </c>
      <c r="K231" s="13">
        <f t="shared" si="15"/>
        <v>1725.0000000000482</v>
      </c>
      <c r="L231" s="14">
        <f>'Mortgage Affordability'!$J231*'Mortgage Affordability'!$D$9/12</f>
        <v>511.55821877878702</v>
      </c>
      <c r="M231" s="13">
        <f t="shared" si="13"/>
        <v>1213.4417812212612</v>
      </c>
      <c r="N231" s="15">
        <f>'Mortgage Affordability'!$J231-'Mortgage Affordability'!$M231</f>
        <v>212306.51040470722</v>
      </c>
    </row>
    <row r="232" spans="9:14" x14ac:dyDescent="0.25">
      <c r="I232" s="12">
        <v>215</v>
      </c>
      <c r="J232" s="13">
        <f t="shared" si="14"/>
        <v>212306.51040470722</v>
      </c>
      <c r="K232" s="13">
        <f t="shared" si="15"/>
        <v>1725.0000000000482</v>
      </c>
      <c r="L232" s="14">
        <f>'Mortgage Affordability'!$J232*'Mortgage Affordability'!$D$9/12</f>
        <v>508.65101451127771</v>
      </c>
      <c r="M232" s="13">
        <f t="shared" si="13"/>
        <v>1216.3489854887705</v>
      </c>
      <c r="N232" s="15">
        <f>'Mortgage Affordability'!$J232-'Mortgage Affordability'!$M232</f>
        <v>211090.16141921846</v>
      </c>
    </row>
    <row r="233" spans="9:14" x14ac:dyDescent="0.25">
      <c r="I233" s="12">
        <v>216</v>
      </c>
      <c r="J233" s="13">
        <f t="shared" si="14"/>
        <v>211090.16141921846</v>
      </c>
      <c r="K233" s="13">
        <f t="shared" si="15"/>
        <v>1725.0000000000482</v>
      </c>
      <c r="L233" s="14">
        <f>'Mortgage Affordability'!$J233*'Mortgage Affordability'!$D$9/12</f>
        <v>505.73684506687761</v>
      </c>
      <c r="M233" s="13">
        <f t="shared" si="13"/>
        <v>1219.2631549331707</v>
      </c>
      <c r="N233" s="15">
        <f>'Mortgage Affordability'!$J233-'Mortgage Affordability'!$M233</f>
        <v>209870.89826428529</v>
      </c>
    </row>
    <row r="234" spans="9:14" x14ac:dyDescent="0.25">
      <c r="I234" s="12">
        <v>217</v>
      </c>
      <c r="J234" s="13">
        <f t="shared" si="14"/>
        <v>209870.89826428529</v>
      </c>
      <c r="K234" s="13">
        <f t="shared" si="15"/>
        <v>1725.0000000000482</v>
      </c>
      <c r="L234" s="14">
        <f>'Mortgage Affordability'!$J234*'Mortgage Affordability'!$D$9/12</f>
        <v>502.8156937581835</v>
      </c>
      <c r="M234" s="13">
        <f t="shared" si="13"/>
        <v>1222.1843062418648</v>
      </c>
      <c r="N234" s="15">
        <f>'Mortgage Affordability'!$J234-'Mortgage Affordability'!$M234</f>
        <v>208648.71395804343</v>
      </c>
    </row>
    <row r="235" spans="9:14" x14ac:dyDescent="0.25">
      <c r="I235" s="12">
        <v>218</v>
      </c>
      <c r="J235" s="13">
        <f t="shared" si="14"/>
        <v>208648.71395804343</v>
      </c>
      <c r="K235" s="13">
        <f t="shared" si="15"/>
        <v>1725.0000000000482</v>
      </c>
      <c r="L235" s="14">
        <f>'Mortgage Affordability'!$J235*'Mortgage Affordability'!$D$9/12</f>
        <v>499.88754385781243</v>
      </c>
      <c r="M235" s="13">
        <f t="shared" si="13"/>
        <v>1225.1124561422357</v>
      </c>
      <c r="N235" s="15">
        <f>'Mortgage Affordability'!$J235-'Mortgage Affordability'!$M235</f>
        <v>207423.6015019012</v>
      </c>
    </row>
    <row r="236" spans="9:14" x14ac:dyDescent="0.25">
      <c r="I236" s="12">
        <v>219</v>
      </c>
      <c r="J236" s="13">
        <f t="shared" si="14"/>
        <v>207423.6015019012</v>
      </c>
      <c r="K236" s="13">
        <f t="shared" si="15"/>
        <v>1725.0000000000482</v>
      </c>
      <c r="L236" s="14">
        <f>'Mortgage Affordability'!$J236*'Mortgage Affordability'!$D$9/12</f>
        <v>496.95237859830496</v>
      </c>
      <c r="M236" s="13">
        <f t="shared" si="13"/>
        <v>1228.0476214017433</v>
      </c>
      <c r="N236" s="15">
        <f>'Mortgage Affordability'!$J236-'Mortgage Affordability'!$M236</f>
        <v>206195.55388049944</v>
      </c>
    </row>
    <row r="237" spans="9:14" x14ac:dyDescent="0.25">
      <c r="I237" s="12">
        <v>220</v>
      </c>
      <c r="J237" s="13">
        <f t="shared" si="14"/>
        <v>206195.55388049944</v>
      </c>
      <c r="K237" s="13">
        <f t="shared" si="15"/>
        <v>1725.0000000000482</v>
      </c>
      <c r="L237" s="14">
        <f>'Mortgage Affordability'!$J237*'Mortgage Affordability'!$D$9/12</f>
        <v>494.01018117202995</v>
      </c>
      <c r="M237" s="13">
        <f t="shared" si="13"/>
        <v>1230.9898188280183</v>
      </c>
      <c r="N237" s="15">
        <f>'Mortgage Affordability'!$J237-'Mortgage Affordability'!$M237</f>
        <v>204964.56406167144</v>
      </c>
    </row>
    <row r="238" spans="9:14" x14ac:dyDescent="0.25">
      <c r="I238" s="12">
        <v>221</v>
      </c>
      <c r="J238" s="13">
        <f t="shared" si="14"/>
        <v>204964.56406167144</v>
      </c>
      <c r="K238" s="13">
        <f t="shared" si="15"/>
        <v>1725.0000000000482</v>
      </c>
      <c r="L238" s="14">
        <f>'Mortgage Affordability'!$J238*'Mortgage Affordability'!$D$9/12</f>
        <v>491.06093473108785</v>
      </c>
      <c r="M238" s="13">
        <f t="shared" si="13"/>
        <v>1233.9390652689603</v>
      </c>
      <c r="N238" s="15">
        <f>'Mortgage Affordability'!$J238-'Mortgage Affordability'!$M238</f>
        <v>203730.62499640248</v>
      </c>
    </row>
    <row r="239" spans="9:14" x14ac:dyDescent="0.25">
      <c r="I239" s="12">
        <v>222</v>
      </c>
      <c r="J239" s="13">
        <f t="shared" si="14"/>
        <v>203730.62499640248</v>
      </c>
      <c r="K239" s="13">
        <f t="shared" si="15"/>
        <v>1725.0000000000482</v>
      </c>
      <c r="L239" s="14">
        <f>'Mortgage Affordability'!$J239*'Mortgage Affordability'!$D$9/12</f>
        <v>488.10462238721425</v>
      </c>
      <c r="M239" s="13">
        <f t="shared" si="13"/>
        <v>1236.895377612834</v>
      </c>
      <c r="N239" s="15">
        <f>'Mortgage Affordability'!$J239-'Mortgage Affordability'!$M239</f>
        <v>202493.72961878963</v>
      </c>
    </row>
    <row r="240" spans="9:14" x14ac:dyDescent="0.25">
      <c r="I240" s="12">
        <v>223</v>
      </c>
      <c r="J240" s="13">
        <f t="shared" si="14"/>
        <v>202493.72961878963</v>
      </c>
      <c r="K240" s="13">
        <f t="shared" si="15"/>
        <v>1725.0000000000482</v>
      </c>
      <c r="L240" s="14">
        <f>'Mortgage Affordability'!$J240*'Mortgage Affordability'!$D$9/12</f>
        <v>485.14122721168354</v>
      </c>
      <c r="M240" s="13">
        <f t="shared" si="13"/>
        <v>1239.8587727883646</v>
      </c>
      <c r="N240" s="15">
        <f>'Mortgage Affordability'!$J240-'Mortgage Affordability'!$M240</f>
        <v>201253.87084600126</v>
      </c>
    </row>
    <row r="241" spans="9:14" x14ac:dyDescent="0.25">
      <c r="I241" s="12">
        <v>224</v>
      </c>
      <c r="J241" s="13">
        <f t="shared" si="14"/>
        <v>201253.87084600126</v>
      </c>
      <c r="K241" s="13">
        <f t="shared" si="15"/>
        <v>1725.0000000000482</v>
      </c>
      <c r="L241" s="14">
        <f>'Mortgage Affordability'!$J241*'Mortgage Affordability'!$D$9/12</f>
        <v>482.17073223521135</v>
      </c>
      <c r="M241" s="13">
        <f t="shared" si="13"/>
        <v>1242.8292677648369</v>
      </c>
      <c r="N241" s="15">
        <f>'Mortgage Affordability'!$J241-'Mortgage Affordability'!$M241</f>
        <v>200011.04157823641</v>
      </c>
    </row>
    <row r="242" spans="9:14" x14ac:dyDescent="0.25">
      <c r="I242" s="12">
        <v>225</v>
      </c>
      <c r="J242" s="13">
        <f t="shared" si="14"/>
        <v>200011.04157823641</v>
      </c>
      <c r="K242" s="13">
        <f t="shared" si="15"/>
        <v>1725.0000000000482</v>
      </c>
      <c r="L242" s="14">
        <f>'Mortgage Affordability'!$J242*'Mortgage Affordability'!$D$9/12</f>
        <v>479.19312044785806</v>
      </c>
      <c r="M242" s="13">
        <f t="shared" si="13"/>
        <v>1245.8068795521901</v>
      </c>
      <c r="N242" s="15">
        <f>'Mortgage Affordability'!$J242-'Mortgage Affordability'!$M242</f>
        <v>198765.23469868422</v>
      </c>
    </row>
    <row r="243" spans="9:14" x14ac:dyDescent="0.25">
      <c r="I243" s="12">
        <v>226</v>
      </c>
      <c r="J243" s="13">
        <f t="shared" si="14"/>
        <v>198765.23469868422</v>
      </c>
      <c r="K243" s="13">
        <f t="shared" si="15"/>
        <v>1725.0000000000482</v>
      </c>
      <c r="L243" s="14">
        <f>'Mortgage Affordability'!$J243*'Mortgage Affordability'!$D$9/12</f>
        <v>476.20837479893095</v>
      </c>
      <c r="M243" s="13">
        <f t="shared" si="13"/>
        <v>1248.7916252011173</v>
      </c>
      <c r="N243" s="15">
        <f>'Mortgage Affordability'!$J243-'Mortgage Affordability'!$M243</f>
        <v>197516.4430734831</v>
      </c>
    </row>
    <row r="244" spans="9:14" x14ac:dyDescent="0.25">
      <c r="I244" s="12">
        <v>227</v>
      </c>
      <c r="J244" s="13">
        <f t="shared" si="14"/>
        <v>197516.4430734831</v>
      </c>
      <c r="K244" s="13">
        <f t="shared" si="15"/>
        <v>1725.0000000000482</v>
      </c>
      <c r="L244" s="14">
        <f>'Mortgage Affordability'!$J244*'Mortgage Affordability'!$D$9/12</f>
        <v>473.21647819688661</v>
      </c>
      <c r="M244" s="13">
        <f t="shared" si="13"/>
        <v>1251.7835218031616</v>
      </c>
      <c r="N244" s="15">
        <f>'Mortgage Affordability'!$J244-'Mortgage Affordability'!$M244</f>
        <v>196264.65955167994</v>
      </c>
    </row>
    <row r="245" spans="9:14" x14ac:dyDescent="0.25">
      <c r="I245" s="12">
        <v>228</v>
      </c>
      <c r="J245" s="13">
        <f t="shared" si="14"/>
        <v>196264.65955167994</v>
      </c>
      <c r="K245" s="13">
        <f t="shared" si="15"/>
        <v>1725.0000000000482</v>
      </c>
      <c r="L245" s="14">
        <f>'Mortgage Affordability'!$J245*'Mortgage Affordability'!$D$9/12</f>
        <v>470.21741350923321</v>
      </c>
      <c r="M245" s="13">
        <f t="shared" si="13"/>
        <v>1254.782586490815</v>
      </c>
      <c r="N245" s="15">
        <f>'Mortgage Affordability'!$J245-'Mortgage Affordability'!$M245</f>
        <v>195009.87696518912</v>
      </c>
    </row>
    <row r="246" spans="9:14" x14ac:dyDescent="0.25">
      <c r="I246" s="12">
        <v>229</v>
      </c>
      <c r="J246" s="13">
        <f t="shared" si="14"/>
        <v>195009.87696518912</v>
      </c>
      <c r="K246" s="13">
        <f t="shared" si="15"/>
        <v>1725.0000000000482</v>
      </c>
      <c r="L246" s="14">
        <f>'Mortgage Affordability'!$J246*'Mortgage Affordability'!$D$9/12</f>
        <v>467.21116356243232</v>
      </c>
      <c r="M246" s="13">
        <f t="shared" si="13"/>
        <v>1257.7888364376158</v>
      </c>
      <c r="N246" s="15">
        <f>'Mortgage Affordability'!$J246-'Mortgage Affordability'!$M246</f>
        <v>193752.08812875149</v>
      </c>
    </row>
    <row r="247" spans="9:14" x14ac:dyDescent="0.25">
      <c r="I247" s="12">
        <v>230</v>
      </c>
      <c r="J247" s="13">
        <f t="shared" si="14"/>
        <v>193752.08812875149</v>
      </c>
      <c r="K247" s="13">
        <f t="shared" si="15"/>
        <v>1725.0000000000482</v>
      </c>
      <c r="L247" s="14">
        <f>'Mortgage Affordability'!$J247*'Mortgage Affordability'!$D$9/12</f>
        <v>464.19771114180048</v>
      </c>
      <c r="M247" s="13">
        <f t="shared" si="13"/>
        <v>1260.8022888582477</v>
      </c>
      <c r="N247" s="15">
        <f>'Mortgage Affordability'!$J247-'Mortgage Affordability'!$M247</f>
        <v>192491.28583989324</v>
      </c>
    </row>
    <row r="248" spans="9:14" x14ac:dyDescent="0.25">
      <c r="I248" s="12">
        <v>231</v>
      </c>
      <c r="J248" s="13">
        <f t="shared" si="14"/>
        <v>192491.28583989324</v>
      </c>
      <c r="K248" s="13">
        <f t="shared" si="15"/>
        <v>1725.0000000000482</v>
      </c>
      <c r="L248" s="14">
        <f>'Mortgage Affordability'!$J248*'Mortgage Affordability'!$D$9/12</f>
        <v>461.17703899141088</v>
      </c>
      <c r="M248" s="13">
        <f t="shared" si="13"/>
        <v>1263.8229610086373</v>
      </c>
      <c r="N248" s="15">
        <f>'Mortgage Affordability'!$J248-'Mortgage Affordability'!$M248</f>
        <v>191227.4628788846</v>
      </c>
    </row>
    <row r="249" spans="9:14" x14ac:dyDescent="0.25">
      <c r="I249" s="12">
        <v>232</v>
      </c>
      <c r="J249" s="13">
        <f t="shared" si="14"/>
        <v>191227.4628788846</v>
      </c>
      <c r="K249" s="13">
        <f t="shared" si="15"/>
        <v>1725.0000000000482</v>
      </c>
      <c r="L249" s="14">
        <f>'Mortgage Affordability'!$J249*'Mortgage Affordability'!$D$9/12</f>
        <v>458.14912981399442</v>
      </c>
      <c r="M249" s="13">
        <f t="shared" si="13"/>
        <v>1266.8508701860537</v>
      </c>
      <c r="N249" s="15">
        <f>'Mortgage Affordability'!$J249-'Mortgage Affordability'!$M249</f>
        <v>189960.61200869855</v>
      </c>
    </row>
    <row r="250" spans="9:14" x14ac:dyDescent="0.25">
      <c r="I250" s="12">
        <v>233</v>
      </c>
      <c r="J250" s="13">
        <f t="shared" si="14"/>
        <v>189960.61200869855</v>
      </c>
      <c r="K250" s="13">
        <f t="shared" si="15"/>
        <v>1725.0000000000482</v>
      </c>
      <c r="L250" s="14">
        <f>'Mortgage Affordability'!$J250*'Mortgage Affordability'!$D$9/12</f>
        <v>455.11396627084031</v>
      </c>
      <c r="M250" s="13">
        <f t="shared" si="13"/>
        <v>1269.8860337292078</v>
      </c>
      <c r="N250" s="15">
        <f>'Mortgage Affordability'!$J250-'Mortgage Affordability'!$M250</f>
        <v>188690.72597496933</v>
      </c>
    </row>
    <row r="251" spans="9:14" x14ac:dyDescent="0.25">
      <c r="I251" s="12">
        <v>234</v>
      </c>
      <c r="J251" s="13">
        <f t="shared" si="14"/>
        <v>188690.72597496933</v>
      </c>
      <c r="K251" s="13">
        <f t="shared" si="15"/>
        <v>1725.0000000000482</v>
      </c>
      <c r="L251" s="14">
        <f>'Mortgage Affordability'!$J251*'Mortgage Affordability'!$D$9/12</f>
        <v>452.07153098169738</v>
      </c>
      <c r="M251" s="13">
        <f t="shared" si="13"/>
        <v>1272.9284690183508</v>
      </c>
      <c r="N251" s="15">
        <f>'Mortgage Affordability'!$J251-'Mortgage Affordability'!$M251</f>
        <v>187417.79750595099</v>
      </c>
    </row>
    <row r="252" spans="9:14" x14ac:dyDescent="0.25">
      <c r="I252" s="12">
        <v>235</v>
      </c>
      <c r="J252" s="13">
        <f t="shared" si="14"/>
        <v>187417.79750595099</v>
      </c>
      <c r="K252" s="13">
        <f t="shared" si="15"/>
        <v>1725.0000000000482</v>
      </c>
      <c r="L252" s="14">
        <f>'Mortgage Affordability'!$J252*'Mortgage Affordability'!$D$9/12</f>
        <v>449.02180652467428</v>
      </c>
      <c r="M252" s="13">
        <f t="shared" si="13"/>
        <v>1275.9781934753739</v>
      </c>
      <c r="N252" s="15">
        <f>'Mortgage Affordability'!$J252-'Mortgage Affordability'!$M252</f>
        <v>186141.81931247562</v>
      </c>
    </row>
    <row r="253" spans="9:14" x14ac:dyDescent="0.25">
      <c r="I253" s="12">
        <v>236</v>
      </c>
      <c r="J253" s="13">
        <f t="shared" si="14"/>
        <v>186141.81931247562</v>
      </c>
      <c r="K253" s="13">
        <f t="shared" si="15"/>
        <v>1725.0000000000482</v>
      </c>
      <c r="L253" s="14">
        <f>'Mortgage Affordability'!$J253*'Mortgage Affordability'!$D$9/12</f>
        <v>445.96477543613952</v>
      </c>
      <c r="M253" s="13">
        <f t="shared" si="13"/>
        <v>1279.0352245639087</v>
      </c>
      <c r="N253" s="15">
        <f>'Mortgage Affordability'!$J253-'Mortgage Affordability'!$M253</f>
        <v>184862.78408791171</v>
      </c>
    </row>
    <row r="254" spans="9:14" x14ac:dyDescent="0.25">
      <c r="I254" s="12">
        <v>237</v>
      </c>
      <c r="J254" s="13">
        <f t="shared" si="14"/>
        <v>184862.78408791171</v>
      </c>
      <c r="K254" s="13">
        <f t="shared" si="15"/>
        <v>1725.0000000000482</v>
      </c>
      <c r="L254" s="14">
        <f>'Mortgage Affordability'!$J254*'Mortgage Affordability'!$D$9/12</f>
        <v>442.90042021062186</v>
      </c>
      <c r="M254" s="13">
        <f t="shared" si="13"/>
        <v>1282.0995797894263</v>
      </c>
      <c r="N254" s="15">
        <f>'Mortgage Affordability'!$J254-'Mortgage Affordability'!$M254</f>
        <v>183580.6845081223</v>
      </c>
    </row>
    <row r="255" spans="9:14" x14ac:dyDescent="0.25">
      <c r="I255" s="12">
        <v>238</v>
      </c>
      <c r="J255" s="13">
        <f t="shared" si="14"/>
        <v>183580.6845081223</v>
      </c>
      <c r="K255" s="13">
        <f t="shared" si="15"/>
        <v>1725.0000000000482</v>
      </c>
      <c r="L255" s="14">
        <f>'Mortgage Affordability'!$J255*'Mortgage Affordability'!$D$9/12</f>
        <v>439.82872330070973</v>
      </c>
      <c r="M255" s="13">
        <f t="shared" si="13"/>
        <v>1285.1712766993385</v>
      </c>
      <c r="N255" s="15">
        <f>'Mortgage Affordability'!$J255-'Mortgage Affordability'!$M255</f>
        <v>182295.51323142296</v>
      </c>
    </row>
    <row r="256" spans="9:14" x14ac:dyDescent="0.25">
      <c r="I256" s="12">
        <v>239</v>
      </c>
      <c r="J256" s="13">
        <f t="shared" si="14"/>
        <v>182295.51323142296</v>
      </c>
      <c r="K256" s="13">
        <f t="shared" si="15"/>
        <v>1725.0000000000482</v>
      </c>
      <c r="L256" s="14">
        <f>'Mortgage Affordability'!$J256*'Mortgage Affordability'!$D$9/12</f>
        <v>436.74966711695083</v>
      </c>
      <c r="M256" s="13">
        <f t="shared" si="13"/>
        <v>1288.2503328830974</v>
      </c>
      <c r="N256" s="15">
        <f>'Mortgage Affordability'!$J256-'Mortgage Affordability'!$M256</f>
        <v>181007.26289853986</v>
      </c>
    </row>
    <row r="257" spans="9:14" x14ac:dyDescent="0.25">
      <c r="I257" s="12">
        <v>240</v>
      </c>
      <c r="J257" s="13">
        <f t="shared" si="14"/>
        <v>181007.26289853986</v>
      </c>
      <c r="K257" s="13">
        <f t="shared" si="15"/>
        <v>1725.0000000000482</v>
      </c>
      <c r="L257" s="14">
        <f>'Mortgage Affordability'!$J257*'Mortgage Affordability'!$D$9/12</f>
        <v>433.66323402775174</v>
      </c>
      <c r="M257" s="13">
        <f t="shared" si="13"/>
        <v>1291.3367659722965</v>
      </c>
      <c r="N257" s="15">
        <f>'Mortgage Affordability'!$J257-'Mortgage Affordability'!$M257</f>
        <v>179715.92613256758</v>
      </c>
    </row>
    <row r="258" spans="9:14" x14ac:dyDescent="0.25">
      <c r="I258" s="12">
        <v>241</v>
      </c>
      <c r="J258" s="13">
        <f t="shared" si="14"/>
        <v>179715.92613256758</v>
      </c>
      <c r="K258" s="13">
        <f t="shared" si="15"/>
        <v>1725.0000000000482</v>
      </c>
      <c r="L258" s="14">
        <f>'Mortgage Affordability'!$J258*'Mortgage Affordability'!$D$9/12</f>
        <v>430.56940635927646</v>
      </c>
      <c r="M258" s="13">
        <f t="shared" si="13"/>
        <v>1294.4305936407718</v>
      </c>
      <c r="N258" s="15">
        <f>'Mortgage Affordability'!$J258-'Mortgage Affordability'!$M258</f>
        <v>178421.4955389268</v>
      </c>
    </row>
    <row r="259" spans="9:14" x14ac:dyDescent="0.25">
      <c r="I259" s="12">
        <v>242</v>
      </c>
      <c r="J259" s="13">
        <f t="shared" si="14"/>
        <v>178421.4955389268</v>
      </c>
      <c r="K259" s="13">
        <f t="shared" si="15"/>
        <v>1725.0000000000482</v>
      </c>
      <c r="L259" s="14">
        <f>'Mortgage Affordability'!$J259*'Mortgage Affordability'!$D$9/12</f>
        <v>427.46816639534546</v>
      </c>
      <c r="M259" s="13">
        <f t="shared" si="13"/>
        <v>1297.5318336047028</v>
      </c>
      <c r="N259" s="15">
        <f>'Mortgage Affordability'!$J259-'Mortgage Affordability'!$M259</f>
        <v>177123.96370532209</v>
      </c>
    </row>
    <row r="260" spans="9:14" x14ac:dyDescent="0.25">
      <c r="I260" s="12">
        <v>243</v>
      </c>
      <c r="J260" s="13">
        <f t="shared" si="14"/>
        <v>177123.96370532209</v>
      </c>
      <c r="K260" s="13">
        <f t="shared" si="15"/>
        <v>1725.0000000000482</v>
      </c>
      <c r="L260" s="14">
        <f>'Mortgage Affordability'!$J260*'Mortgage Affordability'!$D$9/12</f>
        <v>424.35949637733421</v>
      </c>
      <c r="M260" s="13">
        <f t="shared" si="13"/>
        <v>1300.640503622714</v>
      </c>
      <c r="N260" s="15">
        <f>'Mortgage Affordability'!$J260-'Mortgage Affordability'!$M260</f>
        <v>175823.32320169939</v>
      </c>
    </row>
    <row r="261" spans="9:14" x14ac:dyDescent="0.25">
      <c r="I261" s="12">
        <v>244</v>
      </c>
      <c r="J261" s="13">
        <f t="shared" si="14"/>
        <v>175823.32320169939</v>
      </c>
      <c r="K261" s="13">
        <f t="shared" si="15"/>
        <v>1725.0000000000482</v>
      </c>
      <c r="L261" s="14">
        <f>'Mortgage Affordability'!$J261*'Mortgage Affordability'!$D$9/12</f>
        <v>421.24337850407147</v>
      </c>
      <c r="M261" s="13">
        <f t="shared" si="13"/>
        <v>1303.7566214959768</v>
      </c>
      <c r="N261" s="15">
        <f>'Mortgage Affordability'!$J261-'Mortgage Affordability'!$M261</f>
        <v>174519.56658020342</v>
      </c>
    </row>
    <row r="262" spans="9:14" x14ac:dyDescent="0.25">
      <c r="I262" s="12">
        <v>245</v>
      </c>
      <c r="J262" s="13">
        <f t="shared" si="14"/>
        <v>174519.56658020342</v>
      </c>
      <c r="K262" s="13">
        <f t="shared" si="15"/>
        <v>1725.0000000000482</v>
      </c>
      <c r="L262" s="14">
        <f>'Mortgage Affordability'!$J262*'Mortgage Affordability'!$D$9/12</f>
        <v>418.11979493173743</v>
      </c>
      <c r="M262" s="13">
        <f t="shared" si="13"/>
        <v>1306.8802050683107</v>
      </c>
      <c r="N262" s="15">
        <f>'Mortgage Affordability'!$J262-'Mortgage Affordability'!$M262</f>
        <v>173212.68637513512</v>
      </c>
    </row>
    <row r="263" spans="9:14" x14ac:dyDescent="0.25">
      <c r="I263" s="12">
        <v>246</v>
      </c>
      <c r="J263" s="13">
        <f t="shared" si="14"/>
        <v>173212.68637513512</v>
      </c>
      <c r="K263" s="13">
        <f t="shared" si="15"/>
        <v>1725.0000000000482</v>
      </c>
      <c r="L263" s="14">
        <f>'Mortgage Affordability'!$J263*'Mortgage Affordability'!$D$9/12</f>
        <v>414.98872777376124</v>
      </c>
      <c r="M263" s="13">
        <f t="shared" si="13"/>
        <v>1310.011272226287</v>
      </c>
      <c r="N263" s="15">
        <f>'Mortgage Affordability'!$J263-'Mortgage Affordability'!$M263</f>
        <v>171902.67510290883</v>
      </c>
    </row>
    <row r="264" spans="9:14" x14ac:dyDescent="0.25">
      <c r="I264" s="12">
        <v>247</v>
      </c>
      <c r="J264" s="13">
        <f t="shared" si="14"/>
        <v>171902.67510290883</v>
      </c>
      <c r="K264" s="13">
        <f t="shared" si="15"/>
        <v>1725.0000000000482</v>
      </c>
      <c r="L264" s="14">
        <f>'Mortgage Affordability'!$J264*'Mortgage Affordability'!$D$9/12</f>
        <v>411.85015910071911</v>
      </c>
      <c r="M264" s="13">
        <f t="shared" si="13"/>
        <v>1313.1498408993291</v>
      </c>
      <c r="N264" s="15">
        <f>'Mortgage Affordability'!$J264-'Mortgage Affordability'!$M264</f>
        <v>170589.5252620095</v>
      </c>
    </row>
    <row r="265" spans="9:14" x14ac:dyDescent="0.25">
      <c r="I265" s="12">
        <v>248</v>
      </c>
      <c r="J265" s="13">
        <f t="shared" si="14"/>
        <v>170589.5252620095</v>
      </c>
      <c r="K265" s="13">
        <f t="shared" si="15"/>
        <v>1725.0000000000482</v>
      </c>
      <c r="L265" s="14">
        <f>'Mortgage Affordability'!$J265*'Mortgage Affordability'!$D$9/12</f>
        <v>408.70407094023108</v>
      </c>
      <c r="M265" s="13">
        <f t="shared" si="13"/>
        <v>1316.2959290598171</v>
      </c>
      <c r="N265" s="15">
        <f>'Mortgage Affordability'!$J265-'Mortgage Affordability'!$M265</f>
        <v>169273.22933294968</v>
      </c>
    </row>
    <row r="266" spans="9:14" x14ac:dyDescent="0.25">
      <c r="I266" s="12">
        <v>249</v>
      </c>
      <c r="J266" s="13">
        <f t="shared" si="14"/>
        <v>169273.22933294968</v>
      </c>
      <c r="K266" s="13">
        <f t="shared" si="15"/>
        <v>1725.0000000000482</v>
      </c>
      <c r="L266" s="14">
        <f>'Mortgage Affordability'!$J266*'Mortgage Affordability'!$D$9/12</f>
        <v>405.55044527685862</v>
      </c>
      <c r="M266" s="13">
        <f t="shared" si="13"/>
        <v>1319.4495547231895</v>
      </c>
      <c r="N266" s="15">
        <f>'Mortgage Affordability'!$J266-'Mortgage Affordability'!$M266</f>
        <v>167953.77977822648</v>
      </c>
    </row>
    <row r="267" spans="9:14" x14ac:dyDescent="0.25">
      <c r="I267" s="12">
        <v>250</v>
      </c>
      <c r="J267" s="13">
        <f t="shared" si="14"/>
        <v>167953.77977822648</v>
      </c>
      <c r="K267" s="13">
        <f t="shared" si="15"/>
        <v>1725.0000000000482</v>
      </c>
      <c r="L267" s="14">
        <f>'Mortgage Affordability'!$J267*'Mortgage Affordability'!$D$9/12</f>
        <v>402.38926405200095</v>
      </c>
      <c r="M267" s="13">
        <f t="shared" si="13"/>
        <v>1322.6107359480472</v>
      </c>
      <c r="N267" s="15">
        <f>'Mortgage Affordability'!$J267-'Mortgage Affordability'!$M267</f>
        <v>166631.16904227843</v>
      </c>
    </row>
    <row r="268" spans="9:14" x14ac:dyDescent="0.25">
      <c r="I268" s="12">
        <v>251</v>
      </c>
      <c r="J268" s="13">
        <f t="shared" si="14"/>
        <v>166631.16904227843</v>
      </c>
      <c r="K268" s="13">
        <f t="shared" si="15"/>
        <v>1725.0000000000482</v>
      </c>
      <c r="L268" s="14">
        <f>'Mortgage Affordability'!$J268*'Mortgage Affordability'!$D$9/12</f>
        <v>399.22050916379209</v>
      </c>
      <c r="M268" s="13">
        <f t="shared" si="13"/>
        <v>1325.7794908362562</v>
      </c>
      <c r="N268" s="15">
        <f>'Mortgage Affordability'!$J268-'Mortgage Affordability'!$M268</f>
        <v>165305.38955144217</v>
      </c>
    </row>
    <row r="269" spans="9:14" x14ac:dyDescent="0.25">
      <c r="I269" s="12">
        <v>252</v>
      </c>
      <c r="J269" s="13">
        <f t="shared" si="14"/>
        <v>165305.38955144217</v>
      </c>
      <c r="K269" s="13">
        <f t="shared" si="15"/>
        <v>1725.0000000000482</v>
      </c>
      <c r="L269" s="14">
        <f>'Mortgage Affordability'!$J269*'Mortgage Affordability'!$D$9/12</f>
        <v>396.04416246699685</v>
      </c>
      <c r="M269" s="13">
        <f t="shared" si="13"/>
        <v>1328.9558375330514</v>
      </c>
      <c r="N269" s="15">
        <f>'Mortgage Affordability'!$J269-'Mortgage Affordability'!$M269</f>
        <v>163976.43371390912</v>
      </c>
    </row>
    <row r="270" spans="9:14" x14ac:dyDescent="0.25">
      <c r="I270" s="12">
        <v>253</v>
      </c>
      <c r="J270" s="13">
        <f t="shared" si="14"/>
        <v>163976.43371390912</v>
      </c>
      <c r="K270" s="13">
        <f t="shared" si="15"/>
        <v>1725.0000000000482</v>
      </c>
      <c r="L270" s="14">
        <f>'Mortgage Affordability'!$J270*'Mortgage Affordability'!$D$9/12</f>
        <v>392.86020577290725</v>
      </c>
      <c r="M270" s="13">
        <f t="shared" si="13"/>
        <v>1332.139794227141</v>
      </c>
      <c r="N270" s="15">
        <f>'Mortgage Affordability'!$J270-'Mortgage Affordability'!$M270</f>
        <v>162644.29391968198</v>
      </c>
    </row>
    <row r="271" spans="9:14" x14ac:dyDescent="0.25">
      <c r="I271" s="12">
        <v>254</v>
      </c>
      <c r="J271" s="13">
        <f t="shared" si="14"/>
        <v>162644.29391968198</v>
      </c>
      <c r="K271" s="13">
        <f t="shared" si="15"/>
        <v>1725.0000000000482</v>
      </c>
      <c r="L271" s="14">
        <f>'Mortgage Affordability'!$J271*'Mortgage Affordability'!$D$9/12</f>
        <v>389.6686208492381</v>
      </c>
      <c r="M271" s="13">
        <f t="shared" si="13"/>
        <v>1335.3313791508101</v>
      </c>
      <c r="N271" s="15">
        <f>'Mortgage Affordability'!$J271-'Mortgage Affordability'!$M271</f>
        <v>161308.96254053118</v>
      </c>
    </row>
    <row r="272" spans="9:14" x14ac:dyDescent="0.25">
      <c r="I272" s="12">
        <v>255</v>
      </c>
      <c r="J272" s="13">
        <f t="shared" si="14"/>
        <v>161308.96254053118</v>
      </c>
      <c r="K272" s="13">
        <f t="shared" si="15"/>
        <v>1725.0000000000482</v>
      </c>
      <c r="L272" s="14">
        <f>'Mortgage Affordability'!$J272*'Mortgage Affordability'!$D$9/12</f>
        <v>386.46938942002265</v>
      </c>
      <c r="M272" s="13">
        <f t="shared" si="13"/>
        <v>1338.5306105800255</v>
      </c>
      <c r="N272" s="15">
        <f>'Mortgage Affordability'!$J272-'Mortgage Affordability'!$M272</f>
        <v>159970.43192995116</v>
      </c>
    </row>
    <row r="273" spans="9:14" x14ac:dyDescent="0.25">
      <c r="I273" s="12">
        <v>256</v>
      </c>
      <c r="J273" s="13">
        <f t="shared" si="14"/>
        <v>159970.43192995116</v>
      </c>
      <c r="K273" s="13">
        <f t="shared" si="15"/>
        <v>1725.0000000000482</v>
      </c>
      <c r="L273" s="14">
        <f>'Mortgage Affordability'!$J273*'Mortgage Affordability'!$D$9/12</f>
        <v>383.26249316550798</v>
      </c>
      <c r="M273" s="13">
        <f t="shared" si="13"/>
        <v>1341.7375068345402</v>
      </c>
      <c r="N273" s="15">
        <f>'Mortgage Affordability'!$J273-'Mortgage Affordability'!$M273</f>
        <v>158628.69442311663</v>
      </c>
    </row>
    <row r="274" spans="9:14" x14ac:dyDescent="0.25">
      <c r="I274" s="12">
        <v>257</v>
      </c>
      <c r="J274" s="13">
        <f t="shared" si="14"/>
        <v>158628.69442311663</v>
      </c>
      <c r="K274" s="13">
        <f t="shared" si="15"/>
        <v>1725.0000000000482</v>
      </c>
      <c r="L274" s="14">
        <f>'Mortgage Affordability'!$J274*'Mortgage Affordability'!$D$9/12</f>
        <v>380.04791372205028</v>
      </c>
      <c r="M274" s="13">
        <f t="shared" ref="M274:M337" si="16">K274-L274</f>
        <v>1344.952086277998</v>
      </c>
      <c r="N274" s="15">
        <f>'Mortgage Affordability'!$J274-'Mortgage Affordability'!$M274</f>
        <v>157283.74233683862</v>
      </c>
    </row>
    <row r="275" spans="9:14" x14ac:dyDescent="0.25">
      <c r="I275" s="12">
        <v>258</v>
      </c>
      <c r="J275" s="13">
        <f t="shared" ref="J275:J338" si="17">N274</f>
        <v>157283.74233683862</v>
      </c>
      <c r="K275" s="13">
        <f t="shared" ref="K275:K338" si="18">PMT($D$9/12,$D$10*12,-$F$11,0,0)</f>
        <v>1725.0000000000482</v>
      </c>
      <c r="L275" s="14">
        <f>'Mortgage Affordability'!$J275*'Mortgage Affordability'!$D$9/12</f>
        <v>376.8256326820092</v>
      </c>
      <c r="M275" s="13">
        <f t="shared" si="16"/>
        <v>1348.174367318039</v>
      </c>
      <c r="N275" s="15">
        <f>'Mortgage Affordability'!$J275-'Mortgage Affordability'!$M275</f>
        <v>155935.56796952058</v>
      </c>
    </row>
    <row r="276" spans="9:14" x14ac:dyDescent="0.25">
      <c r="I276" s="12">
        <v>259</v>
      </c>
      <c r="J276" s="13">
        <f t="shared" si="17"/>
        <v>155935.56796952058</v>
      </c>
      <c r="K276" s="13">
        <f t="shared" si="18"/>
        <v>1725.0000000000482</v>
      </c>
      <c r="L276" s="14">
        <f>'Mortgage Affordability'!$J276*'Mortgage Affordability'!$D$9/12</f>
        <v>373.59563159364308</v>
      </c>
      <c r="M276" s="13">
        <f t="shared" si="16"/>
        <v>1351.4043684064052</v>
      </c>
      <c r="N276" s="15">
        <f>'Mortgage Affordability'!$J276-'Mortgage Affordability'!$M276</f>
        <v>154584.16360111418</v>
      </c>
    </row>
    <row r="277" spans="9:14" x14ac:dyDescent="0.25">
      <c r="I277" s="12">
        <v>260</v>
      </c>
      <c r="J277" s="13">
        <f t="shared" si="17"/>
        <v>154584.16360111418</v>
      </c>
      <c r="K277" s="13">
        <f t="shared" si="18"/>
        <v>1725.0000000000482</v>
      </c>
      <c r="L277" s="14">
        <f>'Mortgage Affordability'!$J277*'Mortgage Affordability'!$D$9/12</f>
        <v>370.35789196100274</v>
      </c>
      <c r="M277" s="13">
        <f t="shared" si="16"/>
        <v>1354.6421080390455</v>
      </c>
      <c r="N277" s="15">
        <f>'Mortgage Affordability'!$J277-'Mortgage Affordability'!$M277</f>
        <v>153229.52149307512</v>
      </c>
    </row>
    <row r="278" spans="9:14" x14ac:dyDescent="0.25">
      <c r="I278" s="12">
        <v>261</v>
      </c>
      <c r="J278" s="13">
        <f t="shared" si="17"/>
        <v>153229.52149307512</v>
      </c>
      <c r="K278" s="13">
        <f t="shared" si="18"/>
        <v>1725.0000000000482</v>
      </c>
      <c r="L278" s="14">
        <f>'Mortgage Affordability'!$J278*'Mortgage Affordability'!$D$9/12</f>
        <v>367.11239524382586</v>
      </c>
      <c r="M278" s="13">
        <f t="shared" si="16"/>
        <v>1357.8876047562223</v>
      </c>
      <c r="N278" s="15">
        <f>'Mortgage Affordability'!$J278-'Mortgage Affordability'!$M278</f>
        <v>151871.6338883189</v>
      </c>
    </row>
    <row r="279" spans="9:14" x14ac:dyDescent="0.25">
      <c r="I279" s="12">
        <v>262</v>
      </c>
      <c r="J279" s="13">
        <f t="shared" si="17"/>
        <v>151871.6338883189</v>
      </c>
      <c r="K279" s="13">
        <f t="shared" si="18"/>
        <v>1725.0000000000482</v>
      </c>
      <c r="L279" s="14">
        <f>'Mortgage Affordability'!$J279*'Mortgage Affordability'!$D$9/12</f>
        <v>363.85912285743075</v>
      </c>
      <c r="M279" s="13">
        <f t="shared" si="16"/>
        <v>1361.1408771426175</v>
      </c>
      <c r="N279" s="15">
        <f>'Mortgage Affordability'!$J279-'Mortgage Affordability'!$M279</f>
        <v>150510.4930111763</v>
      </c>
    </row>
    <row r="280" spans="9:14" x14ac:dyDescent="0.25">
      <c r="I280" s="12">
        <v>263</v>
      </c>
      <c r="J280" s="13">
        <f t="shared" si="17"/>
        <v>150510.4930111763</v>
      </c>
      <c r="K280" s="13">
        <f t="shared" si="18"/>
        <v>1725.0000000000482</v>
      </c>
      <c r="L280" s="14">
        <f>'Mortgage Affordability'!$J280*'Mortgage Affordability'!$D$9/12</f>
        <v>360.59805617260986</v>
      </c>
      <c r="M280" s="13">
        <f t="shared" si="16"/>
        <v>1364.4019438274383</v>
      </c>
      <c r="N280" s="15">
        <f>'Mortgage Affordability'!$J280-'Mortgage Affordability'!$M280</f>
        <v>149146.09106734887</v>
      </c>
    </row>
    <row r="281" spans="9:14" x14ac:dyDescent="0.25">
      <c r="I281" s="12">
        <v>264</v>
      </c>
      <c r="J281" s="13">
        <f t="shared" si="17"/>
        <v>149146.09106734887</v>
      </c>
      <c r="K281" s="13">
        <f t="shared" si="18"/>
        <v>1725.0000000000482</v>
      </c>
      <c r="L281" s="14">
        <f>'Mortgage Affordability'!$J281*'Mortgage Affordability'!$D$9/12</f>
        <v>357.32917651552333</v>
      </c>
      <c r="M281" s="13">
        <f t="shared" si="16"/>
        <v>1367.6708234845248</v>
      </c>
      <c r="N281" s="15">
        <f>'Mortgage Affordability'!$J281-'Mortgage Affordability'!$M281</f>
        <v>147778.42024386436</v>
      </c>
    </row>
    <row r="282" spans="9:14" x14ac:dyDescent="0.25">
      <c r="I282" s="12">
        <v>265</v>
      </c>
      <c r="J282" s="13">
        <f t="shared" si="17"/>
        <v>147778.42024386436</v>
      </c>
      <c r="K282" s="13">
        <f t="shared" si="18"/>
        <v>1725.0000000000482</v>
      </c>
      <c r="L282" s="14">
        <f>'Mortgage Affordability'!$J282*'Mortgage Affordability'!$D$9/12</f>
        <v>354.05246516759166</v>
      </c>
      <c r="M282" s="13">
        <f t="shared" si="16"/>
        <v>1370.9475348324565</v>
      </c>
      <c r="N282" s="15">
        <f>'Mortgage Affordability'!$J282-'Mortgage Affordability'!$M282</f>
        <v>146407.47270903189</v>
      </c>
    </row>
    <row r="283" spans="9:14" x14ac:dyDescent="0.25">
      <c r="I283" s="12">
        <v>266</v>
      </c>
      <c r="J283" s="13">
        <f t="shared" si="17"/>
        <v>146407.47270903189</v>
      </c>
      <c r="K283" s="13">
        <f t="shared" si="18"/>
        <v>1725.0000000000482</v>
      </c>
      <c r="L283" s="14">
        <f>'Mortgage Affordability'!$J283*'Mortgage Affordability'!$D$9/12</f>
        <v>350.76790336538892</v>
      </c>
      <c r="M283" s="13">
        <f t="shared" si="16"/>
        <v>1374.2320966346592</v>
      </c>
      <c r="N283" s="15">
        <f>'Mortgage Affordability'!$J283-'Mortgage Affordability'!$M283</f>
        <v>145033.24061239723</v>
      </c>
    </row>
    <row r="284" spans="9:14" x14ac:dyDescent="0.25">
      <c r="I284" s="12">
        <v>267</v>
      </c>
      <c r="J284" s="13">
        <f t="shared" si="17"/>
        <v>145033.24061239723</v>
      </c>
      <c r="K284" s="13">
        <f t="shared" si="18"/>
        <v>1725.0000000000482</v>
      </c>
      <c r="L284" s="14">
        <f>'Mortgage Affordability'!$J284*'Mortgage Affordability'!$D$9/12</f>
        <v>347.47547230053505</v>
      </c>
      <c r="M284" s="13">
        <f t="shared" si="16"/>
        <v>1377.5245276995131</v>
      </c>
      <c r="N284" s="15">
        <f>'Mortgage Affordability'!$J284-'Mortgage Affordability'!$M284</f>
        <v>143655.71608469772</v>
      </c>
    </row>
    <row r="285" spans="9:14" x14ac:dyDescent="0.25">
      <c r="I285" s="12">
        <v>268</v>
      </c>
      <c r="J285" s="13">
        <f t="shared" si="17"/>
        <v>143655.71608469772</v>
      </c>
      <c r="K285" s="13">
        <f t="shared" si="18"/>
        <v>1725.0000000000482</v>
      </c>
      <c r="L285" s="14">
        <f>'Mortgage Affordability'!$J285*'Mortgage Affordability'!$D$9/12</f>
        <v>344.17515311958829</v>
      </c>
      <c r="M285" s="13">
        <f t="shared" si="16"/>
        <v>1380.82484688046</v>
      </c>
      <c r="N285" s="15">
        <f>'Mortgage Affordability'!$J285-'Mortgage Affordability'!$M285</f>
        <v>142274.89123781727</v>
      </c>
    </row>
    <row r="286" spans="9:14" x14ac:dyDescent="0.25">
      <c r="I286" s="12">
        <v>269</v>
      </c>
      <c r="J286" s="13">
        <f t="shared" si="17"/>
        <v>142274.89123781727</v>
      </c>
      <c r="K286" s="13">
        <f t="shared" si="18"/>
        <v>1725.0000000000482</v>
      </c>
      <c r="L286" s="14">
        <f>'Mortgage Affordability'!$J286*'Mortgage Affordability'!$D$9/12</f>
        <v>340.86692692393723</v>
      </c>
      <c r="M286" s="13">
        <f t="shared" si="16"/>
        <v>1384.133073076111</v>
      </c>
      <c r="N286" s="15">
        <f>'Mortgage Affordability'!$J286-'Mortgage Affordability'!$M286</f>
        <v>140890.75816474116</v>
      </c>
    </row>
    <row r="287" spans="9:14" x14ac:dyDescent="0.25">
      <c r="I287" s="12">
        <v>270</v>
      </c>
      <c r="J287" s="13">
        <f t="shared" si="17"/>
        <v>140890.75816474116</v>
      </c>
      <c r="K287" s="13">
        <f t="shared" si="18"/>
        <v>1725.0000000000482</v>
      </c>
      <c r="L287" s="14">
        <f>'Mortgage Affordability'!$J287*'Mortgage Affordability'!$D$9/12</f>
        <v>337.5507747696924</v>
      </c>
      <c r="M287" s="13">
        <f t="shared" si="16"/>
        <v>1387.4492252303558</v>
      </c>
      <c r="N287" s="15">
        <f>'Mortgage Affordability'!$J287-'Mortgage Affordability'!$M287</f>
        <v>139503.30893951081</v>
      </c>
    </row>
    <row r="288" spans="9:14" x14ac:dyDescent="0.25">
      <c r="I288" s="12">
        <v>271</v>
      </c>
      <c r="J288" s="13">
        <f t="shared" si="17"/>
        <v>139503.30893951081</v>
      </c>
      <c r="K288" s="13">
        <f t="shared" si="18"/>
        <v>1725.0000000000482</v>
      </c>
      <c r="L288" s="14">
        <f>'Mortgage Affordability'!$J288*'Mortgage Affordability'!$D$9/12</f>
        <v>334.22667766757803</v>
      </c>
      <c r="M288" s="13">
        <f t="shared" si="16"/>
        <v>1390.7733223324701</v>
      </c>
      <c r="N288" s="15">
        <f>'Mortgage Affordability'!$J288-'Mortgage Affordability'!$M288</f>
        <v>138112.53561717834</v>
      </c>
    </row>
    <row r="289" spans="9:14" x14ac:dyDescent="0.25">
      <c r="I289" s="12">
        <v>272</v>
      </c>
      <c r="J289" s="13">
        <f t="shared" si="17"/>
        <v>138112.53561717834</v>
      </c>
      <c r="K289" s="13">
        <f t="shared" si="18"/>
        <v>1725.0000000000482</v>
      </c>
      <c r="L289" s="14">
        <f>'Mortgage Affordability'!$J289*'Mortgage Affordability'!$D$9/12</f>
        <v>330.89461658282312</v>
      </c>
      <c r="M289" s="13">
        <f t="shared" si="16"/>
        <v>1394.1053834172251</v>
      </c>
      <c r="N289" s="15">
        <f>'Mortgage Affordability'!$J289-'Mortgage Affordability'!$M289</f>
        <v>136718.43023376112</v>
      </c>
    </row>
    <row r="290" spans="9:14" x14ac:dyDescent="0.25">
      <c r="I290" s="12">
        <v>273</v>
      </c>
      <c r="J290" s="13">
        <f t="shared" si="17"/>
        <v>136718.43023376112</v>
      </c>
      <c r="K290" s="13">
        <f t="shared" si="18"/>
        <v>1725.0000000000482</v>
      </c>
      <c r="L290" s="14">
        <f>'Mortgage Affordability'!$J290*'Mortgage Affordability'!$D$9/12</f>
        <v>327.55457243505265</v>
      </c>
      <c r="M290" s="13">
        <f t="shared" si="16"/>
        <v>1397.4454275649955</v>
      </c>
      <c r="N290" s="15">
        <f>'Mortgage Affordability'!$J290-'Mortgage Affordability'!$M290</f>
        <v>135320.98480619612</v>
      </c>
    </row>
    <row r="291" spans="9:14" x14ac:dyDescent="0.25">
      <c r="I291" s="12">
        <v>274</v>
      </c>
      <c r="J291" s="13">
        <f t="shared" si="17"/>
        <v>135320.98480619612</v>
      </c>
      <c r="K291" s="13">
        <f t="shared" si="18"/>
        <v>1725.0000000000482</v>
      </c>
      <c r="L291" s="14">
        <f>'Mortgage Affordability'!$J291*'Mortgage Affordability'!$D$9/12</f>
        <v>324.20652609817824</v>
      </c>
      <c r="M291" s="13">
        <f t="shared" si="16"/>
        <v>1400.7934739018699</v>
      </c>
      <c r="N291" s="15">
        <f>'Mortgage Affordability'!$J291-'Mortgage Affordability'!$M291</f>
        <v>133920.19133229426</v>
      </c>
    </row>
    <row r="292" spans="9:14" x14ac:dyDescent="0.25">
      <c r="I292" s="12">
        <v>275</v>
      </c>
      <c r="J292" s="13">
        <f t="shared" si="17"/>
        <v>133920.19133229426</v>
      </c>
      <c r="K292" s="13">
        <f t="shared" si="18"/>
        <v>1725.0000000000482</v>
      </c>
      <c r="L292" s="14">
        <f>'Mortgage Affordability'!$J292*'Mortgage Affordability'!$D$9/12</f>
        <v>320.85045840028835</v>
      </c>
      <c r="M292" s="13">
        <f t="shared" si="16"/>
        <v>1404.1495415997599</v>
      </c>
      <c r="N292" s="15">
        <f>'Mortgage Affordability'!$J292-'Mortgage Affordability'!$M292</f>
        <v>132516.04179069449</v>
      </c>
    </row>
    <row r="293" spans="9:14" x14ac:dyDescent="0.25">
      <c r="I293" s="12">
        <v>276</v>
      </c>
      <c r="J293" s="13">
        <f t="shared" si="17"/>
        <v>132516.04179069449</v>
      </c>
      <c r="K293" s="13">
        <f t="shared" si="18"/>
        <v>1725.0000000000482</v>
      </c>
      <c r="L293" s="14">
        <f>'Mortgage Affordability'!$J293*'Mortgage Affordability'!$D$9/12</f>
        <v>317.4863501235389</v>
      </c>
      <c r="M293" s="13">
        <f t="shared" si="16"/>
        <v>1407.5136498765094</v>
      </c>
      <c r="N293" s="15">
        <f>'Mortgage Affordability'!$J293-'Mortgage Affordability'!$M293</f>
        <v>131108.52814081797</v>
      </c>
    </row>
    <row r="294" spans="9:14" x14ac:dyDescent="0.25">
      <c r="I294" s="12">
        <v>277</v>
      </c>
      <c r="J294" s="13">
        <f t="shared" si="17"/>
        <v>131108.52814081797</v>
      </c>
      <c r="K294" s="13">
        <f t="shared" si="18"/>
        <v>1725.0000000000482</v>
      </c>
      <c r="L294" s="14">
        <f>'Mortgage Affordability'!$J294*'Mortgage Affordability'!$D$9/12</f>
        <v>314.11418200404307</v>
      </c>
      <c r="M294" s="13">
        <f t="shared" si="16"/>
        <v>1410.8858179960052</v>
      </c>
      <c r="N294" s="15">
        <f>'Mortgage Affordability'!$J294-'Mortgage Affordability'!$M294</f>
        <v>129697.64232282196</v>
      </c>
    </row>
    <row r="295" spans="9:14" x14ac:dyDescent="0.25">
      <c r="I295" s="12">
        <v>278</v>
      </c>
      <c r="J295" s="13">
        <f t="shared" si="17"/>
        <v>129697.64232282196</v>
      </c>
      <c r="K295" s="13">
        <f t="shared" si="18"/>
        <v>1725.0000000000482</v>
      </c>
      <c r="L295" s="14">
        <f>'Mortgage Affordability'!$J295*'Mortgage Affordability'!$D$9/12</f>
        <v>310.73393473176094</v>
      </c>
      <c r="M295" s="13">
        <f t="shared" si="16"/>
        <v>1414.2660652682873</v>
      </c>
      <c r="N295" s="15">
        <f>'Mortgage Affordability'!$J295-'Mortgage Affordability'!$M295</f>
        <v>128283.37625755368</v>
      </c>
    </row>
    <row r="296" spans="9:14" x14ac:dyDescent="0.25">
      <c r="I296" s="12">
        <v>279</v>
      </c>
      <c r="J296" s="13">
        <f t="shared" si="17"/>
        <v>128283.37625755368</v>
      </c>
      <c r="K296" s="13">
        <f t="shared" si="18"/>
        <v>1725.0000000000482</v>
      </c>
      <c r="L296" s="14">
        <f>'Mortgage Affordability'!$J296*'Mortgage Affordability'!$D$9/12</f>
        <v>307.34558895038907</v>
      </c>
      <c r="M296" s="13">
        <f t="shared" si="16"/>
        <v>1417.6544110496591</v>
      </c>
      <c r="N296" s="15">
        <f>'Mortgage Affordability'!$J296-'Mortgage Affordability'!$M296</f>
        <v>126865.72184650402</v>
      </c>
    </row>
    <row r="297" spans="9:14" x14ac:dyDescent="0.25">
      <c r="I297" s="12">
        <v>280</v>
      </c>
      <c r="J297" s="13">
        <f t="shared" si="17"/>
        <v>126865.72184650402</v>
      </c>
      <c r="K297" s="13">
        <f t="shared" si="18"/>
        <v>1725.0000000000482</v>
      </c>
      <c r="L297" s="14">
        <f>'Mortgage Affordability'!$J297*'Mortgage Affordability'!$D$9/12</f>
        <v>303.94912525724925</v>
      </c>
      <c r="M297" s="13">
        <f t="shared" si="16"/>
        <v>1421.0508747427989</v>
      </c>
      <c r="N297" s="15">
        <f>'Mortgage Affordability'!$J297-'Mortgage Affordability'!$M297</f>
        <v>125444.67097176122</v>
      </c>
    </row>
    <row r="298" spans="9:14" x14ac:dyDescent="0.25">
      <c r="I298" s="12">
        <v>281</v>
      </c>
      <c r="J298" s="13">
        <f t="shared" si="17"/>
        <v>125444.67097176122</v>
      </c>
      <c r="K298" s="13">
        <f t="shared" si="18"/>
        <v>1725.0000000000482</v>
      </c>
      <c r="L298" s="14">
        <f>'Mortgage Affordability'!$J298*'Mortgage Affordability'!$D$9/12</f>
        <v>300.54452420317796</v>
      </c>
      <c r="M298" s="13">
        <f t="shared" si="16"/>
        <v>1424.4554757968704</v>
      </c>
      <c r="N298" s="15">
        <f>'Mortgage Affordability'!$J298-'Mortgage Affordability'!$M298</f>
        <v>124020.21549596435</v>
      </c>
    </row>
    <row r="299" spans="9:14" x14ac:dyDescent="0.25">
      <c r="I299" s="12">
        <v>282</v>
      </c>
      <c r="J299" s="13">
        <f t="shared" si="17"/>
        <v>124020.21549596435</v>
      </c>
      <c r="K299" s="13">
        <f t="shared" si="18"/>
        <v>1725.0000000000482</v>
      </c>
      <c r="L299" s="14">
        <f>'Mortgage Affordability'!$J299*'Mortgage Affordability'!$D$9/12</f>
        <v>297.13176629241462</v>
      </c>
      <c r="M299" s="13">
        <f t="shared" si="16"/>
        <v>1427.8682337076336</v>
      </c>
      <c r="N299" s="15">
        <f>'Mortgage Affordability'!$J299-'Mortgage Affordability'!$M299</f>
        <v>122592.34726225672</v>
      </c>
    </row>
    <row r="300" spans="9:14" x14ac:dyDescent="0.25">
      <c r="I300" s="12">
        <v>283</v>
      </c>
      <c r="J300" s="13">
        <f t="shared" si="17"/>
        <v>122592.34726225672</v>
      </c>
      <c r="K300" s="13">
        <f t="shared" si="18"/>
        <v>1725.0000000000482</v>
      </c>
      <c r="L300" s="14">
        <f>'Mortgage Affordability'!$J300*'Mortgage Affordability'!$D$9/12</f>
        <v>293.71083198249011</v>
      </c>
      <c r="M300" s="13">
        <f t="shared" si="16"/>
        <v>1431.289168017558</v>
      </c>
      <c r="N300" s="15">
        <f>'Mortgage Affordability'!$J300-'Mortgage Affordability'!$M300</f>
        <v>121161.05809423917</v>
      </c>
    </row>
    <row r="301" spans="9:14" x14ac:dyDescent="0.25">
      <c r="I301" s="12">
        <v>284</v>
      </c>
      <c r="J301" s="13">
        <f t="shared" si="17"/>
        <v>121161.05809423917</v>
      </c>
      <c r="K301" s="13">
        <f t="shared" si="18"/>
        <v>1725.0000000000482</v>
      </c>
      <c r="L301" s="14">
        <f>'Mortgage Affordability'!$J301*'Mortgage Affordability'!$D$9/12</f>
        <v>290.28170168411469</v>
      </c>
      <c r="M301" s="13">
        <f t="shared" si="16"/>
        <v>1434.7182983159335</v>
      </c>
      <c r="N301" s="15">
        <f>'Mortgage Affordability'!$J301-'Mortgage Affordability'!$M301</f>
        <v>119726.33979592324</v>
      </c>
    </row>
    <row r="302" spans="9:14" x14ac:dyDescent="0.25">
      <c r="I302" s="12">
        <v>285</v>
      </c>
      <c r="J302" s="13">
        <f t="shared" si="17"/>
        <v>119726.33979592324</v>
      </c>
      <c r="K302" s="13">
        <f t="shared" si="18"/>
        <v>1725.0000000000482</v>
      </c>
      <c r="L302" s="14">
        <f>'Mortgage Affordability'!$J302*'Mortgage Affordability'!$D$9/12</f>
        <v>286.84435576106608</v>
      </c>
      <c r="M302" s="13">
        <f t="shared" si="16"/>
        <v>1438.1556442389822</v>
      </c>
      <c r="N302" s="15">
        <f>'Mortgage Affordability'!$J302-'Mortgage Affordability'!$M302</f>
        <v>118288.18415168425</v>
      </c>
    </row>
    <row r="303" spans="9:14" x14ac:dyDescent="0.25">
      <c r="I303" s="12">
        <v>286</v>
      </c>
      <c r="J303" s="13">
        <f t="shared" si="17"/>
        <v>118288.18415168425</v>
      </c>
      <c r="K303" s="13">
        <f t="shared" si="18"/>
        <v>1725.0000000000482</v>
      </c>
      <c r="L303" s="14">
        <f>'Mortgage Affordability'!$J303*'Mortgage Affordability'!$D$9/12</f>
        <v>283.39877453007688</v>
      </c>
      <c r="M303" s="13">
        <f t="shared" si="16"/>
        <v>1441.6012254699713</v>
      </c>
      <c r="N303" s="15">
        <f>'Mortgage Affordability'!$J303-'Mortgage Affordability'!$M303</f>
        <v>116846.58292621428</v>
      </c>
    </row>
    <row r="304" spans="9:14" x14ac:dyDescent="0.25">
      <c r="I304" s="12">
        <v>287</v>
      </c>
      <c r="J304" s="13">
        <f t="shared" si="17"/>
        <v>116846.58292621428</v>
      </c>
      <c r="K304" s="13">
        <f t="shared" si="18"/>
        <v>1725.0000000000482</v>
      </c>
      <c r="L304" s="14">
        <f>'Mortgage Affordability'!$J304*'Mortgage Affordability'!$D$9/12</f>
        <v>279.9449382607217</v>
      </c>
      <c r="M304" s="13">
        <f t="shared" si="16"/>
        <v>1445.0550617393264</v>
      </c>
      <c r="N304" s="15">
        <f>'Mortgage Affordability'!$J304-'Mortgage Affordability'!$M304</f>
        <v>115401.52786447495</v>
      </c>
    </row>
    <row r="305" spans="9:14" x14ac:dyDescent="0.25">
      <c r="I305" s="12">
        <v>288</v>
      </c>
      <c r="J305" s="13">
        <f t="shared" si="17"/>
        <v>115401.52786447495</v>
      </c>
      <c r="K305" s="13">
        <f t="shared" si="18"/>
        <v>1725.0000000000482</v>
      </c>
      <c r="L305" s="14">
        <f>'Mortgage Affordability'!$J305*'Mortgage Affordability'!$D$9/12</f>
        <v>276.48282717530458</v>
      </c>
      <c r="M305" s="13">
        <f t="shared" si="16"/>
        <v>1448.5171728247437</v>
      </c>
      <c r="N305" s="15">
        <f>'Mortgage Affordability'!$J305-'Mortgage Affordability'!$M305</f>
        <v>113953.01069165021</v>
      </c>
    </row>
    <row r="306" spans="9:14" x14ac:dyDescent="0.25">
      <c r="I306" s="12">
        <v>289</v>
      </c>
      <c r="J306" s="13">
        <f t="shared" si="17"/>
        <v>113953.01069165021</v>
      </c>
      <c r="K306" s="13">
        <f t="shared" si="18"/>
        <v>1725.0000000000482</v>
      </c>
      <c r="L306" s="14">
        <f>'Mortgage Affordability'!$J306*'Mortgage Affordability'!$D$9/12</f>
        <v>273.01242144874533</v>
      </c>
      <c r="M306" s="13">
        <f t="shared" si="16"/>
        <v>1451.9875785513029</v>
      </c>
      <c r="N306" s="15">
        <f>'Mortgage Affordability'!$J306-'Mortgage Affordability'!$M306</f>
        <v>112501.02311309891</v>
      </c>
    </row>
    <row r="307" spans="9:14" x14ac:dyDescent="0.25">
      <c r="I307" s="12">
        <v>290</v>
      </c>
      <c r="J307" s="13">
        <f t="shared" si="17"/>
        <v>112501.02311309891</v>
      </c>
      <c r="K307" s="13">
        <f t="shared" si="18"/>
        <v>1725.0000000000482</v>
      </c>
      <c r="L307" s="14">
        <f>'Mortgage Affordability'!$J307*'Mortgage Affordability'!$D$9/12</f>
        <v>269.53370120846614</v>
      </c>
      <c r="M307" s="13">
        <f t="shared" si="16"/>
        <v>1455.4662987915822</v>
      </c>
      <c r="N307" s="15">
        <f>'Mortgage Affordability'!$J307-'Mortgage Affordability'!$M307</f>
        <v>111045.55681430733</v>
      </c>
    </row>
    <row r="308" spans="9:14" x14ac:dyDescent="0.25">
      <c r="I308" s="12">
        <v>291</v>
      </c>
      <c r="J308" s="13">
        <f t="shared" si="17"/>
        <v>111045.55681430733</v>
      </c>
      <c r="K308" s="13">
        <f t="shared" si="18"/>
        <v>1725.0000000000482</v>
      </c>
      <c r="L308" s="14">
        <f>'Mortgage Affordability'!$J308*'Mortgage Affordability'!$D$9/12</f>
        <v>266.04664653427801</v>
      </c>
      <c r="M308" s="13">
        <f t="shared" si="16"/>
        <v>1458.9533534657703</v>
      </c>
      <c r="N308" s="15">
        <f>'Mortgage Affordability'!$J308-'Mortgage Affordability'!$M308</f>
        <v>109586.60346084156</v>
      </c>
    </row>
    <row r="309" spans="9:14" x14ac:dyDescent="0.25">
      <c r="I309" s="12">
        <v>292</v>
      </c>
      <c r="J309" s="13">
        <f t="shared" si="17"/>
        <v>109586.60346084156</v>
      </c>
      <c r="K309" s="13">
        <f t="shared" si="18"/>
        <v>1725.0000000000482</v>
      </c>
      <c r="L309" s="14">
        <f>'Mortgage Affordability'!$J309*'Mortgage Affordability'!$D$9/12</f>
        <v>262.55123745826626</v>
      </c>
      <c r="M309" s="13">
        <f t="shared" si="16"/>
        <v>1462.4487625417819</v>
      </c>
      <c r="N309" s="15">
        <f>'Mortgage Affordability'!$J309-'Mortgage Affordability'!$M309</f>
        <v>108124.15469829978</v>
      </c>
    </row>
    <row r="310" spans="9:14" x14ac:dyDescent="0.25">
      <c r="I310" s="12">
        <v>293</v>
      </c>
      <c r="J310" s="13">
        <f t="shared" si="17"/>
        <v>108124.15469829978</v>
      </c>
      <c r="K310" s="13">
        <f t="shared" si="18"/>
        <v>1725.0000000000482</v>
      </c>
      <c r="L310" s="14">
        <f>'Mortgage Affordability'!$J310*'Mortgage Affordability'!$D$9/12</f>
        <v>259.04745396467655</v>
      </c>
      <c r="M310" s="13">
        <f t="shared" si="16"/>
        <v>1465.9525460353716</v>
      </c>
      <c r="N310" s="15">
        <f>'Mortgage Affordability'!$J310-'Mortgage Affordability'!$M310</f>
        <v>106658.20215226441</v>
      </c>
    </row>
    <row r="311" spans="9:14" x14ac:dyDescent="0.25">
      <c r="I311" s="12">
        <v>294</v>
      </c>
      <c r="J311" s="13">
        <f t="shared" si="17"/>
        <v>106658.20215226441</v>
      </c>
      <c r="K311" s="13">
        <f t="shared" si="18"/>
        <v>1725.0000000000482</v>
      </c>
      <c r="L311" s="14">
        <f>'Mortgage Affordability'!$J311*'Mortgage Affordability'!$D$9/12</f>
        <v>255.53527598980017</v>
      </c>
      <c r="M311" s="13">
        <f t="shared" si="16"/>
        <v>1469.4647240102481</v>
      </c>
      <c r="N311" s="15">
        <f>'Mortgage Affordability'!$J311-'Mortgage Affordability'!$M311</f>
        <v>105188.73742825416</v>
      </c>
    </row>
    <row r="312" spans="9:14" x14ac:dyDescent="0.25">
      <c r="I312" s="12">
        <v>295</v>
      </c>
      <c r="J312" s="13">
        <f t="shared" si="17"/>
        <v>105188.73742825416</v>
      </c>
      <c r="K312" s="13">
        <f t="shared" si="18"/>
        <v>1725.0000000000482</v>
      </c>
      <c r="L312" s="14">
        <f>'Mortgage Affordability'!$J312*'Mortgage Affordability'!$D$9/12</f>
        <v>252.0146834218589</v>
      </c>
      <c r="M312" s="13">
        <f t="shared" si="16"/>
        <v>1472.9853165781892</v>
      </c>
      <c r="N312" s="15">
        <f>'Mortgage Affordability'!$J312-'Mortgage Affordability'!$M312</f>
        <v>103715.75211167597</v>
      </c>
    </row>
    <row r="313" spans="9:14" x14ac:dyDescent="0.25">
      <c r="I313" s="12">
        <v>296</v>
      </c>
      <c r="J313" s="13">
        <f t="shared" si="17"/>
        <v>103715.75211167597</v>
      </c>
      <c r="K313" s="13">
        <f t="shared" si="18"/>
        <v>1725.0000000000482</v>
      </c>
      <c r="L313" s="14">
        <f>'Mortgage Affordability'!$J313*'Mortgage Affordability'!$D$9/12</f>
        <v>248.48565610089034</v>
      </c>
      <c r="M313" s="13">
        <f t="shared" si="16"/>
        <v>1476.5143438991579</v>
      </c>
      <c r="N313" s="15">
        <f>'Mortgage Affordability'!$J313-'Mortgage Affordability'!$M313</f>
        <v>102239.23776777682</v>
      </c>
    </row>
    <row r="314" spans="9:14" x14ac:dyDescent="0.25">
      <c r="I314" s="12">
        <v>297</v>
      </c>
      <c r="J314" s="13">
        <f t="shared" si="17"/>
        <v>102239.23776777682</v>
      </c>
      <c r="K314" s="13">
        <f t="shared" si="18"/>
        <v>1725.0000000000482</v>
      </c>
      <c r="L314" s="14">
        <f>'Mortgage Affordability'!$J314*'Mortgage Affordability'!$D$9/12</f>
        <v>244.94817381863197</v>
      </c>
      <c r="M314" s="13">
        <f t="shared" si="16"/>
        <v>1480.0518261814163</v>
      </c>
      <c r="N314" s="15">
        <f>'Mortgage Affordability'!$J314-'Mortgage Affordability'!$M314</f>
        <v>100759.18594159541</v>
      </c>
    </row>
    <row r="315" spans="9:14" x14ac:dyDescent="0.25">
      <c r="I315" s="12">
        <v>298</v>
      </c>
      <c r="J315" s="13">
        <f t="shared" si="17"/>
        <v>100759.18594159541</v>
      </c>
      <c r="K315" s="13">
        <f t="shared" si="18"/>
        <v>1725.0000000000482</v>
      </c>
      <c r="L315" s="14">
        <f>'Mortgage Affordability'!$J315*'Mortgage Affordability'!$D$9/12</f>
        <v>241.40221631840566</v>
      </c>
      <c r="M315" s="13">
        <f t="shared" si="16"/>
        <v>1483.5977836816426</v>
      </c>
      <c r="N315" s="15">
        <f>'Mortgage Affordability'!$J315-'Mortgage Affordability'!$M315</f>
        <v>99275.588157913764</v>
      </c>
    </row>
    <row r="316" spans="9:14" x14ac:dyDescent="0.25">
      <c r="I316" s="12">
        <v>299</v>
      </c>
      <c r="J316" s="13">
        <f t="shared" si="17"/>
        <v>99275.588157913764</v>
      </c>
      <c r="K316" s="13">
        <f t="shared" si="18"/>
        <v>1725.0000000000482</v>
      </c>
      <c r="L316" s="14">
        <f>'Mortgage Affordability'!$J316*'Mortgage Affordability'!$D$9/12</f>
        <v>237.84776329500176</v>
      </c>
      <c r="M316" s="13">
        <f t="shared" si="16"/>
        <v>1487.1522367050466</v>
      </c>
      <c r="N316" s="15">
        <f>'Mortgage Affordability'!$J316-'Mortgage Affordability'!$M316</f>
        <v>97788.435921208715</v>
      </c>
    </row>
    <row r="317" spans="9:14" x14ac:dyDescent="0.25">
      <c r="I317" s="12">
        <v>300</v>
      </c>
      <c r="J317" s="13">
        <f t="shared" si="17"/>
        <v>97788.435921208715</v>
      </c>
      <c r="K317" s="13">
        <f t="shared" si="18"/>
        <v>1725.0000000000482</v>
      </c>
      <c r="L317" s="14">
        <f>'Mortgage Affordability'!$J317*'Mortgage Affordability'!$D$9/12</f>
        <v>234.28479439456257</v>
      </c>
      <c r="M317" s="13">
        <f t="shared" si="16"/>
        <v>1490.7152056054856</v>
      </c>
      <c r="N317" s="15">
        <f>'Mortgage Affordability'!$J317-'Mortgage Affordability'!$M317</f>
        <v>96297.720715603224</v>
      </c>
    </row>
    <row r="318" spans="9:14" x14ac:dyDescent="0.25">
      <c r="I318" s="12">
        <v>301</v>
      </c>
      <c r="J318" s="13">
        <f t="shared" si="17"/>
        <v>96297.720715603224</v>
      </c>
      <c r="K318" s="13">
        <f t="shared" si="18"/>
        <v>1725.0000000000482</v>
      </c>
      <c r="L318" s="14">
        <f>'Mortgage Affordability'!$J318*'Mortgage Affordability'!$D$9/12</f>
        <v>230.71328921446607</v>
      </c>
      <c r="M318" s="13">
        <f t="shared" si="16"/>
        <v>1494.286710785582</v>
      </c>
      <c r="N318" s="15">
        <f>'Mortgage Affordability'!$J318-'Mortgage Affordability'!$M318</f>
        <v>94803.434004817638</v>
      </c>
    </row>
    <row r="319" spans="9:14" x14ac:dyDescent="0.25">
      <c r="I319" s="12">
        <v>302</v>
      </c>
      <c r="J319" s="13">
        <f t="shared" si="17"/>
        <v>94803.434004817638</v>
      </c>
      <c r="K319" s="13">
        <f t="shared" si="18"/>
        <v>1725.0000000000482</v>
      </c>
      <c r="L319" s="14">
        <f>'Mortgage Affordability'!$J319*'Mortgage Affordability'!$D$9/12</f>
        <v>227.13322730320894</v>
      </c>
      <c r="M319" s="13">
        <f t="shared" si="16"/>
        <v>1497.8667726968392</v>
      </c>
      <c r="N319" s="15">
        <f>'Mortgage Affordability'!$J319-'Mortgage Affordability'!$M319</f>
        <v>93305.567232120797</v>
      </c>
    </row>
    <row r="320" spans="9:14" x14ac:dyDescent="0.25">
      <c r="I320" s="12">
        <v>303</v>
      </c>
      <c r="J320" s="13">
        <f t="shared" si="17"/>
        <v>93305.567232120797</v>
      </c>
      <c r="K320" s="13">
        <f t="shared" si="18"/>
        <v>1725.0000000000482</v>
      </c>
      <c r="L320" s="14">
        <f>'Mortgage Affordability'!$J320*'Mortgage Affordability'!$D$9/12</f>
        <v>223.54458816028944</v>
      </c>
      <c r="M320" s="13">
        <f t="shared" si="16"/>
        <v>1501.4554118397587</v>
      </c>
      <c r="N320" s="15">
        <f>'Mortgage Affordability'!$J320-'Mortgage Affordability'!$M320</f>
        <v>91804.111820281032</v>
      </c>
    </row>
    <row r="321" spans="9:14" x14ac:dyDescent="0.25">
      <c r="I321" s="12">
        <v>304</v>
      </c>
      <c r="J321" s="13">
        <f t="shared" si="17"/>
        <v>91804.111820281032</v>
      </c>
      <c r="K321" s="13">
        <f t="shared" si="18"/>
        <v>1725.0000000000482</v>
      </c>
      <c r="L321" s="14">
        <f>'Mortgage Affordability'!$J321*'Mortgage Affordability'!$D$9/12</f>
        <v>219.94735123608999</v>
      </c>
      <c r="M321" s="13">
        <f t="shared" si="16"/>
        <v>1505.0526487639581</v>
      </c>
      <c r="N321" s="15">
        <f>'Mortgage Affordability'!$J321-'Mortgage Affordability'!$M321</f>
        <v>90299.059171517074</v>
      </c>
    </row>
    <row r="322" spans="9:14" x14ac:dyDescent="0.25">
      <c r="I322" s="12">
        <v>305</v>
      </c>
      <c r="J322" s="13">
        <f t="shared" si="17"/>
        <v>90299.059171517074</v>
      </c>
      <c r="K322" s="13">
        <f t="shared" si="18"/>
        <v>1725.0000000000482</v>
      </c>
      <c r="L322" s="14">
        <f>'Mortgage Affordability'!$J322*'Mortgage Affordability'!$D$9/12</f>
        <v>216.34149593175968</v>
      </c>
      <c r="M322" s="13">
        <f t="shared" si="16"/>
        <v>1508.6585040682885</v>
      </c>
      <c r="N322" s="15">
        <f>'Mortgage Affordability'!$J322-'Mortgage Affordability'!$M322</f>
        <v>88790.40066744879</v>
      </c>
    </row>
    <row r="323" spans="9:14" x14ac:dyDescent="0.25">
      <c r="I323" s="12">
        <v>306</v>
      </c>
      <c r="J323" s="13">
        <f t="shared" si="17"/>
        <v>88790.40066744879</v>
      </c>
      <c r="K323" s="13">
        <f t="shared" si="18"/>
        <v>1725.0000000000482</v>
      </c>
      <c r="L323" s="14">
        <f>'Mortgage Affordability'!$J323*'Mortgage Affordability'!$D$9/12</f>
        <v>212.72700159909607</v>
      </c>
      <c r="M323" s="13">
        <f t="shared" si="16"/>
        <v>1512.272998400952</v>
      </c>
      <c r="N323" s="15">
        <f>'Mortgage Affordability'!$J323-'Mortgage Affordability'!$M323</f>
        <v>87278.127669047841</v>
      </c>
    </row>
    <row r="324" spans="9:14" x14ac:dyDescent="0.25">
      <c r="I324" s="12">
        <v>307</v>
      </c>
      <c r="J324" s="13">
        <f t="shared" si="17"/>
        <v>87278.127669047841</v>
      </c>
      <c r="K324" s="13">
        <f t="shared" si="18"/>
        <v>1725.0000000000482</v>
      </c>
      <c r="L324" s="14">
        <f>'Mortgage Affordability'!$J324*'Mortgage Affordability'!$D$9/12</f>
        <v>209.10384754042715</v>
      </c>
      <c r="M324" s="13">
        <f t="shared" si="16"/>
        <v>1515.8961524596211</v>
      </c>
      <c r="N324" s="15">
        <f>'Mortgage Affordability'!$J324-'Mortgage Affordability'!$M324</f>
        <v>85762.231516588217</v>
      </c>
    </row>
    <row r="325" spans="9:14" x14ac:dyDescent="0.25">
      <c r="I325" s="12">
        <v>308</v>
      </c>
      <c r="J325" s="13">
        <f t="shared" si="17"/>
        <v>85762.231516588217</v>
      </c>
      <c r="K325" s="13">
        <f t="shared" si="18"/>
        <v>1725.0000000000482</v>
      </c>
      <c r="L325" s="14">
        <f>'Mortgage Affordability'!$J325*'Mortgage Affordability'!$D$9/12</f>
        <v>205.47201300849261</v>
      </c>
      <c r="M325" s="13">
        <f t="shared" si="16"/>
        <v>1519.5279869915555</v>
      </c>
      <c r="N325" s="15">
        <f>'Mortgage Affordability'!$J325-'Mortgage Affordability'!$M325</f>
        <v>84242.703529596663</v>
      </c>
    </row>
    <row r="326" spans="9:14" x14ac:dyDescent="0.25">
      <c r="I326" s="12">
        <v>309</v>
      </c>
      <c r="J326" s="13">
        <f t="shared" si="17"/>
        <v>84242.703529596663</v>
      </c>
      <c r="K326" s="13">
        <f t="shared" si="18"/>
        <v>1725.0000000000482</v>
      </c>
      <c r="L326" s="14">
        <f>'Mortgage Affordability'!$J326*'Mortgage Affordability'!$D$9/12</f>
        <v>201.83147720632533</v>
      </c>
      <c r="M326" s="13">
        <f t="shared" si="16"/>
        <v>1523.1685227937228</v>
      </c>
      <c r="N326" s="15">
        <f>'Mortgage Affordability'!$J326-'Mortgage Affordability'!$M326</f>
        <v>82719.535006802937</v>
      </c>
    </row>
    <row r="327" spans="9:14" x14ac:dyDescent="0.25">
      <c r="I327" s="12">
        <v>310</v>
      </c>
      <c r="J327" s="13">
        <f t="shared" si="17"/>
        <v>82719.535006802937</v>
      </c>
      <c r="K327" s="13">
        <f t="shared" si="18"/>
        <v>1725.0000000000482</v>
      </c>
      <c r="L327" s="14">
        <f>'Mortgage Affordability'!$J327*'Mortgage Affordability'!$D$9/12</f>
        <v>198.18221928713206</v>
      </c>
      <c r="M327" s="13">
        <f t="shared" si="16"/>
        <v>1526.8177807129161</v>
      </c>
      <c r="N327" s="15">
        <f>'Mortgage Affordability'!$J327-'Mortgage Affordability'!$M327</f>
        <v>81192.717226090026</v>
      </c>
    </row>
    <row r="328" spans="9:14" x14ac:dyDescent="0.25">
      <c r="I328" s="12">
        <v>311</v>
      </c>
      <c r="J328" s="13">
        <f t="shared" si="17"/>
        <v>81192.717226090026</v>
      </c>
      <c r="K328" s="13">
        <f t="shared" si="18"/>
        <v>1725.0000000000482</v>
      </c>
      <c r="L328" s="14">
        <f>'Mortgage Affordability'!$J328*'Mortgage Affordability'!$D$9/12</f>
        <v>194.52421835417405</v>
      </c>
      <c r="M328" s="13">
        <f t="shared" si="16"/>
        <v>1530.4757816458741</v>
      </c>
      <c r="N328" s="15">
        <f>'Mortgage Affordability'!$J328-'Mortgage Affordability'!$M328</f>
        <v>79662.241444444153</v>
      </c>
    </row>
    <row r="329" spans="9:14" x14ac:dyDescent="0.25">
      <c r="I329" s="12">
        <v>312</v>
      </c>
      <c r="J329" s="13">
        <f t="shared" si="17"/>
        <v>79662.241444444153</v>
      </c>
      <c r="K329" s="13">
        <f t="shared" si="18"/>
        <v>1725.0000000000482</v>
      </c>
      <c r="L329" s="14">
        <f>'Mortgage Affordability'!$J329*'Mortgage Affordability'!$D$9/12</f>
        <v>190.85745346064746</v>
      </c>
      <c r="M329" s="13">
        <f t="shared" si="16"/>
        <v>1534.1425465394007</v>
      </c>
      <c r="N329" s="15">
        <f>'Mortgage Affordability'!$J329-'Mortgage Affordability'!$M329</f>
        <v>78128.098897904754</v>
      </c>
    </row>
    <row r="330" spans="9:14" x14ac:dyDescent="0.25">
      <c r="I330" s="12">
        <v>313</v>
      </c>
      <c r="J330" s="13">
        <f t="shared" si="17"/>
        <v>78128.098897904754</v>
      </c>
      <c r="K330" s="13">
        <f t="shared" si="18"/>
        <v>1725.0000000000482</v>
      </c>
      <c r="L330" s="14">
        <f>'Mortgage Affordability'!$J330*'Mortgage Affordability'!$D$9/12</f>
        <v>187.18190360956348</v>
      </c>
      <c r="M330" s="13">
        <f t="shared" si="16"/>
        <v>1537.8180963904847</v>
      </c>
      <c r="N330" s="15">
        <f>'Mortgage Affordability'!$J330-'Mortgage Affordability'!$M330</f>
        <v>76590.280801514265</v>
      </c>
    </row>
    <row r="331" spans="9:14" x14ac:dyDescent="0.25">
      <c r="I331" s="12">
        <v>314</v>
      </c>
      <c r="J331" s="13">
        <f t="shared" si="17"/>
        <v>76590.280801514265</v>
      </c>
      <c r="K331" s="13">
        <f t="shared" si="18"/>
        <v>1725.0000000000482</v>
      </c>
      <c r="L331" s="14">
        <f>'Mortgage Affordability'!$J331*'Mortgage Affordability'!$D$9/12</f>
        <v>183.49754775362794</v>
      </c>
      <c r="M331" s="13">
        <f t="shared" si="16"/>
        <v>1541.5024522464203</v>
      </c>
      <c r="N331" s="15">
        <f>'Mortgage Affordability'!$J331-'Mortgage Affordability'!$M331</f>
        <v>75048.778349267843</v>
      </c>
    </row>
    <row r="332" spans="9:14" x14ac:dyDescent="0.25">
      <c r="I332" s="12">
        <v>315</v>
      </c>
      <c r="J332" s="13">
        <f t="shared" si="17"/>
        <v>75048.778349267843</v>
      </c>
      <c r="K332" s="13">
        <f t="shared" si="18"/>
        <v>1725.0000000000482</v>
      </c>
      <c r="L332" s="14">
        <f>'Mortgage Affordability'!$J332*'Mortgage Affordability'!$D$9/12</f>
        <v>179.8043647951209</v>
      </c>
      <c r="M332" s="13">
        <f t="shared" si="16"/>
        <v>1545.1956352049274</v>
      </c>
      <c r="N332" s="15">
        <f>'Mortgage Affordability'!$J332-'Mortgage Affordability'!$M332</f>
        <v>73503.582714062912</v>
      </c>
    </row>
    <row r="333" spans="9:14" x14ac:dyDescent="0.25">
      <c r="I333" s="12">
        <v>316</v>
      </c>
      <c r="J333" s="13">
        <f t="shared" si="17"/>
        <v>73503.582714062912</v>
      </c>
      <c r="K333" s="13">
        <f t="shared" si="18"/>
        <v>1725.0000000000482</v>
      </c>
      <c r="L333" s="14">
        <f>'Mortgage Affordability'!$J333*'Mortgage Affordability'!$D$9/12</f>
        <v>176.10233358577571</v>
      </c>
      <c r="M333" s="13">
        <f t="shared" si="16"/>
        <v>1548.8976664142724</v>
      </c>
      <c r="N333" s="15">
        <f>'Mortgage Affordability'!$J333-'Mortgage Affordability'!$M333</f>
        <v>71954.685047648643</v>
      </c>
    </row>
    <row r="334" spans="9:14" x14ac:dyDescent="0.25">
      <c r="I334" s="12">
        <v>317</v>
      </c>
      <c r="J334" s="13">
        <f t="shared" si="17"/>
        <v>71954.685047648643</v>
      </c>
      <c r="K334" s="13">
        <f t="shared" si="18"/>
        <v>1725.0000000000482</v>
      </c>
      <c r="L334" s="14">
        <f>'Mortgage Affordability'!$J334*'Mortgage Affordability'!$D$9/12</f>
        <v>172.39143292665821</v>
      </c>
      <c r="M334" s="13">
        <f t="shared" si="16"/>
        <v>1552.6085670733901</v>
      </c>
      <c r="N334" s="15">
        <f>'Mortgage Affordability'!$J334-'Mortgage Affordability'!$M334</f>
        <v>70402.076480575255</v>
      </c>
    </row>
    <row r="335" spans="9:14" x14ac:dyDescent="0.25">
      <c r="I335" s="12">
        <v>318</v>
      </c>
      <c r="J335" s="13">
        <f t="shared" si="17"/>
        <v>70402.076480575255</v>
      </c>
      <c r="K335" s="13">
        <f t="shared" si="18"/>
        <v>1725.0000000000482</v>
      </c>
      <c r="L335" s="14">
        <f>'Mortgage Affordability'!$J335*'Mortgage Affordability'!$D$9/12</f>
        <v>168.67164156804489</v>
      </c>
      <c r="M335" s="13">
        <f t="shared" si="16"/>
        <v>1556.3283584320034</v>
      </c>
      <c r="N335" s="15">
        <f>'Mortgage Affordability'!$J335-'Mortgage Affordability'!$M335</f>
        <v>68845.748122143254</v>
      </c>
    </row>
    <row r="336" spans="9:14" x14ac:dyDescent="0.25">
      <c r="I336" s="12">
        <v>319</v>
      </c>
      <c r="J336" s="13">
        <f t="shared" si="17"/>
        <v>68845.748122143254</v>
      </c>
      <c r="K336" s="13">
        <f t="shared" si="18"/>
        <v>1725.0000000000482</v>
      </c>
      <c r="L336" s="14">
        <f>'Mortgage Affordability'!$J336*'Mortgage Affordability'!$D$9/12</f>
        <v>164.94293820930156</v>
      </c>
      <c r="M336" s="13">
        <f t="shared" si="16"/>
        <v>1560.0570617907467</v>
      </c>
      <c r="N336" s="15">
        <f>'Mortgage Affordability'!$J336-'Mortgage Affordability'!$M336</f>
        <v>67285.691060352503</v>
      </c>
    </row>
    <row r="337" spans="9:14" x14ac:dyDescent="0.25">
      <c r="I337" s="12">
        <v>320</v>
      </c>
      <c r="J337" s="13">
        <f t="shared" si="17"/>
        <v>67285.691060352503</v>
      </c>
      <c r="K337" s="13">
        <f t="shared" si="18"/>
        <v>1725.0000000000482</v>
      </c>
      <c r="L337" s="14">
        <f>'Mortgage Affordability'!$J337*'Mortgage Affordability'!$D$9/12</f>
        <v>161.2053014987612</v>
      </c>
      <c r="M337" s="13">
        <f t="shared" si="16"/>
        <v>1563.794698501287</v>
      </c>
      <c r="N337" s="15">
        <f>'Mortgage Affordability'!$J337-'Mortgage Affordability'!$M337</f>
        <v>65721.896361851221</v>
      </c>
    </row>
    <row r="338" spans="9:14" x14ac:dyDescent="0.25">
      <c r="I338" s="12">
        <v>321</v>
      </c>
      <c r="J338" s="13">
        <f t="shared" si="17"/>
        <v>65721.896361851221</v>
      </c>
      <c r="K338" s="13">
        <f t="shared" si="18"/>
        <v>1725.0000000000482</v>
      </c>
      <c r="L338" s="14">
        <f>'Mortgage Affordability'!$J338*'Mortgage Affordability'!$D$9/12</f>
        <v>157.45871003360188</v>
      </c>
      <c r="M338" s="13">
        <f t="shared" ref="M338:M377" si="19">K338-L338</f>
        <v>1567.5412899664464</v>
      </c>
      <c r="N338" s="15">
        <f>'Mortgage Affordability'!$J338-'Mortgage Affordability'!$M338</f>
        <v>64154.355071884776</v>
      </c>
    </row>
    <row r="339" spans="9:14" x14ac:dyDescent="0.25">
      <c r="I339" s="12">
        <v>322</v>
      </c>
      <c r="J339" s="13">
        <f t="shared" ref="J339:J378" si="20">N338</f>
        <v>64154.355071884776</v>
      </c>
      <c r="K339" s="13">
        <f t="shared" ref="K339:K377" si="21">PMT($D$9/12,$D$10*12,-$F$11,0,0)</f>
        <v>1725.0000000000482</v>
      </c>
      <c r="L339" s="14">
        <f>'Mortgage Affordability'!$J339*'Mortgage Affordability'!$D$9/12</f>
        <v>153.70314235972396</v>
      </c>
      <c r="M339" s="13">
        <f t="shared" si="19"/>
        <v>1571.2968576403243</v>
      </c>
      <c r="N339" s="15">
        <f>'Mortgage Affordability'!$J339-'Mortgage Affordability'!$M339</f>
        <v>62583.058214244455</v>
      </c>
    </row>
    <row r="340" spans="9:14" x14ac:dyDescent="0.25">
      <c r="I340" s="12">
        <v>323</v>
      </c>
      <c r="J340" s="13">
        <f t="shared" si="20"/>
        <v>62583.058214244455</v>
      </c>
      <c r="K340" s="13">
        <f t="shared" si="21"/>
        <v>1725.0000000000482</v>
      </c>
      <c r="L340" s="14">
        <f>'Mortgage Affordability'!$J340*'Mortgage Affordability'!$D$9/12</f>
        <v>149.93857697162733</v>
      </c>
      <c r="M340" s="13">
        <f t="shared" si="19"/>
        <v>1575.0614230284209</v>
      </c>
      <c r="N340" s="15">
        <f>'Mortgage Affordability'!$J340-'Mortgage Affordability'!$M340</f>
        <v>61007.996791216035</v>
      </c>
    </row>
    <row r="341" spans="9:14" x14ac:dyDescent="0.25">
      <c r="I341" s="12">
        <v>324</v>
      </c>
      <c r="J341" s="13">
        <f t="shared" si="20"/>
        <v>61007.996791216035</v>
      </c>
      <c r="K341" s="13">
        <f t="shared" si="21"/>
        <v>1725.0000000000482</v>
      </c>
      <c r="L341" s="14">
        <f>'Mortgage Affordability'!$J341*'Mortgage Affordability'!$D$9/12</f>
        <v>146.16499231228843</v>
      </c>
      <c r="M341" s="13">
        <f t="shared" si="19"/>
        <v>1578.8350076877598</v>
      </c>
      <c r="N341" s="15">
        <f>'Mortgage Affordability'!$J341-'Mortgage Affordability'!$M341</f>
        <v>59429.161783528274</v>
      </c>
    </row>
    <row r="342" spans="9:14" x14ac:dyDescent="0.25">
      <c r="I342" s="12">
        <v>325</v>
      </c>
      <c r="J342" s="13">
        <f t="shared" si="20"/>
        <v>59429.161783528274</v>
      </c>
      <c r="K342" s="13">
        <f t="shared" si="21"/>
        <v>1725.0000000000482</v>
      </c>
      <c r="L342" s="14">
        <f>'Mortgage Affordability'!$J342*'Mortgage Affordability'!$D$9/12</f>
        <v>142.38236677303649</v>
      </c>
      <c r="M342" s="13">
        <f t="shared" si="19"/>
        <v>1582.6176332270118</v>
      </c>
      <c r="N342" s="15">
        <f>'Mortgage Affordability'!$J342-'Mortgage Affordability'!$M342</f>
        <v>57846.544150301263</v>
      </c>
    </row>
    <row r="343" spans="9:14" x14ac:dyDescent="0.25">
      <c r="I343" s="12">
        <v>326</v>
      </c>
      <c r="J343" s="13">
        <f t="shared" si="20"/>
        <v>57846.544150301263</v>
      </c>
      <c r="K343" s="13">
        <f t="shared" si="21"/>
        <v>1725.0000000000482</v>
      </c>
      <c r="L343" s="14">
        <f>'Mortgage Affordability'!$J343*'Mortgage Affordability'!$D$9/12</f>
        <v>138.59067869343011</v>
      </c>
      <c r="M343" s="13">
        <f t="shared" si="19"/>
        <v>1586.409321306618</v>
      </c>
      <c r="N343" s="15">
        <f>'Mortgage Affordability'!$J343-'Mortgage Affordability'!$M343</f>
        <v>56260.134828994647</v>
      </c>
    </row>
    <row r="344" spans="9:14" x14ac:dyDescent="0.25">
      <c r="I344" s="12">
        <v>327</v>
      </c>
      <c r="J344" s="13">
        <f t="shared" si="20"/>
        <v>56260.134828994647</v>
      </c>
      <c r="K344" s="13">
        <f t="shared" si="21"/>
        <v>1725.0000000000482</v>
      </c>
      <c r="L344" s="14">
        <f>'Mortgage Affordability'!$J344*'Mortgage Affordability'!$D$9/12</f>
        <v>134.78990636113301</v>
      </c>
      <c r="M344" s="13">
        <f t="shared" si="19"/>
        <v>1590.2100936389152</v>
      </c>
      <c r="N344" s="15">
        <f>'Mortgage Affordability'!$J344-'Mortgage Affordability'!$M344</f>
        <v>54669.924735355729</v>
      </c>
    </row>
    <row r="345" spans="9:14" x14ac:dyDescent="0.25">
      <c r="I345" s="12">
        <v>328</v>
      </c>
      <c r="J345" s="13">
        <f t="shared" si="20"/>
        <v>54669.924735355729</v>
      </c>
      <c r="K345" s="13">
        <f t="shared" si="21"/>
        <v>1725.0000000000482</v>
      </c>
      <c r="L345" s="14">
        <f>'Mortgage Affordability'!$J345*'Mortgage Affordability'!$D$9/12</f>
        <v>130.98002801178976</v>
      </c>
      <c r="M345" s="13">
        <f t="shared" si="19"/>
        <v>1594.0199719882585</v>
      </c>
      <c r="N345" s="15">
        <f>'Mortgage Affordability'!$J345-'Mortgage Affordability'!$M345</f>
        <v>53075.904763367471</v>
      </c>
    </row>
    <row r="346" spans="9:14" x14ac:dyDescent="0.25">
      <c r="I346" s="12">
        <v>329</v>
      </c>
      <c r="J346" s="13">
        <f t="shared" si="20"/>
        <v>53075.904763367471</v>
      </c>
      <c r="K346" s="13">
        <f t="shared" si="21"/>
        <v>1725.0000000000482</v>
      </c>
      <c r="L346" s="14">
        <f>'Mortgage Affordability'!$J346*'Mortgage Affordability'!$D$9/12</f>
        <v>127.16102182890124</v>
      </c>
      <c r="M346" s="13">
        <f t="shared" si="19"/>
        <v>1597.8389781711469</v>
      </c>
      <c r="N346" s="15">
        <f>'Mortgage Affordability'!$J346-'Mortgage Affordability'!$M346</f>
        <v>51478.065785196326</v>
      </c>
    </row>
    <row r="347" spans="9:14" x14ac:dyDescent="0.25">
      <c r="I347" s="12">
        <v>330</v>
      </c>
      <c r="J347" s="13">
        <f t="shared" si="20"/>
        <v>51478.065785196326</v>
      </c>
      <c r="K347" s="13">
        <f t="shared" si="21"/>
        <v>1725.0000000000482</v>
      </c>
      <c r="L347" s="14">
        <f>'Mortgage Affordability'!$J347*'Mortgage Affordability'!$D$9/12</f>
        <v>123.33286594369953</v>
      </c>
      <c r="M347" s="13">
        <f t="shared" si="19"/>
        <v>1601.6671340563487</v>
      </c>
      <c r="N347" s="15">
        <f>'Mortgage Affordability'!$J347-'Mortgage Affordability'!$M347</f>
        <v>49876.398651139978</v>
      </c>
    </row>
    <row r="348" spans="9:14" x14ac:dyDescent="0.25">
      <c r="I348" s="12">
        <v>331</v>
      </c>
      <c r="J348" s="13">
        <f t="shared" si="20"/>
        <v>49876.398651139978</v>
      </c>
      <c r="K348" s="13">
        <f t="shared" si="21"/>
        <v>1725.0000000000482</v>
      </c>
      <c r="L348" s="14">
        <f>'Mortgage Affordability'!$J348*'Mortgage Affordability'!$D$9/12</f>
        <v>119.49553843502287</v>
      </c>
      <c r="M348" s="13">
        <f t="shared" si="19"/>
        <v>1605.5044615650254</v>
      </c>
      <c r="N348" s="15">
        <f>'Mortgage Affordability'!$J348-'Mortgage Affordability'!$M348</f>
        <v>48270.894189574952</v>
      </c>
    </row>
    <row r="349" spans="9:14" x14ac:dyDescent="0.25">
      <c r="I349" s="12">
        <v>332</v>
      </c>
      <c r="J349" s="13">
        <f t="shared" si="20"/>
        <v>48270.894189574952</v>
      </c>
      <c r="K349" s="13">
        <f t="shared" si="21"/>
        <v>1725.0000000000482</v>
      </c>
      <c r="L349" s="14">
        <f>'Mortgage Affordability'!$J349*'Mortgage Affordability'!$D$9/12</f>
        <v>115.64901732918999</v>
      </c>
      <c r="M349" s="13">
        <f t="shared" si="19"/>
        <v>1609.3509826708582</v>
      </c>
      <c r="N349" s="15">
        <f>'Mortgage Affordability'!$J349-'Mortgage Affordability'!$M349</f>
        <v>46661.543206904091</v>
      </c>
    </row>
    <row r="350" spans="9:14" x14ac:dyDescent="0.25">
      <c r="I350" s="12">
        <v>333</v>
      </c>
      <c r="J350" s="13">
        <f t="shared" si="20"/>
        <v>46661.543206904091</v>
      </c>
      <c r="K350" s="13">
        <f t="shared" si="21"/>
        <v>1725.0000000000482</v>
      </c>
      <c r="L350" s="14">
        <f>'Mortgage Affordability'!$J350*'Mortgage Affordability'!$D$9/12</f>
        <v>111.79328059987439</v>
      </c>
      <c r="M350" s="13">
        <f t="shared" si="19"/>
        <v>1613.2067194001738</v>
      </c>
      <c r="N350" s="15">
        <f>'Mortgage Affordability'!$J350-'Mortgage Affordability'!$M350</f>
        <v>45048.336487503919</v>
      </c>
    </row>
    <row r="351" spans="9:14" x14ac:dyDescent="0.25">
      <c r="I351" s="12">
        <v>334</v>
      </c>
      <c r="J351" s="13">
        <f t="shared" si="20"/>
        <v>45048.336487503919</v>
      </c>
      <c r="K351" s="13">
        <f t="shared" si="21"/>
        <v>1725.0000000000482</v>
      </c>
      <c r="L351" s="14">
        <f>'Mortgage Affordability'!$J351*'Mortgage Affordability'!$D$9/12</f>
        <v>107.92830616797814</v>
      </c>
      <c r="M351" s="13">
        <f t="shared" si="19"/>
        <v>1617.07169383207</v>
      </c>
      <c r="N351" s="15">
        <f>'Mortgage Affordability'!$J351-'Mortgage Affordability'!$M351</f>
        <v>43431.264793671849</v>
      </c>
    </row>
    <row r="352" spans="9:14" x14ac:dyDescent="0.25">
      <c r="I352" s="12">
        <v>335</v>
      </c>
      <c r="J352" s="13">
        <f t="shared" si="20"/>
        <v>43431.264793671849</v>
      </c>
      <c r="K352" s="13">
        <f t="shared" si="21"/>
        <v>1725.0000000000482</v>
      </c>
      <c r="L352" s="14">
        <f>'Mortgage Affordability'!$J352*'Mortgage Affordability'!$D$9/12</f>
        <v>104.05407190150548</v>
      </c>
      <c r="M352" s="13">
        <f t="shared" si="19"/>
        <v>1620.9459280985427</v>
      </c>
      <c r="N352" s="15">
        <f>'Mortgage Affordability'!$J352-'Mortgage Affordability'!$M352</f>
        <v>41810.31886557331</v>
      </c>
    </row>
    <row r="353" spans="9:14" x14ac:dyDescent="0.25">
      <c r="I353" s="12">
        <v>336</v>
      </c>
      <c r="J353" s="13">
        <f t="shared" si="20"/>
        <v>41810.31886557331</v>
      </c>
      <c r="K353" s="13">
        <f t="shared" si="21"/>
        <v>1725.0000000000482</v>
      </c>
      <c r="L353" s="14">
        <f>'Mortgage Affordability'!$J353*'Mortgage Affordability'!$D$9/12</f>
        <v>100.17055561543606</v>
      </c>
      <c r="M353" s="13">
        <f t="shared" si="19"/>
        <v>1624.8294443846121</v>
      </c>
      <c r="N353" s="15">
        <f>'Mortgage Affordability'!$J353-'Mortgage Affordability'!$M353</f>
        <v>40185.4894211887</v>
      </c>
    </row>
    <row r="354" spans="9:14" x14ac:dyDescent="0.25">
      <c r="I354" s="12">
        <v>337</v>
      </c>
      <c r="J354" s="13">
        <f t="shared" si="20"/>
        <v>40185.4894211887</v>
      </c>
      <c r="K354" s="13">
        <f t="shared" si="21"/>
        <v>1725.0000000000482</v>
      </c>
      <c r="L354" s="14">
        <f>'Mortgage Affordability'!$J354*'Mortgage Affordability'!$D$9/12</f>
        <v>96.277735071597931</v>
      </c>
      <c r="M354" s="13">
        <f t="shared" si="19"/>
        <v>1628.7222649284504</v>
      </c>
      <c r="N354" s="15">
        <f>'Mortgage Affordability'!$J354-'Mortgage Affordability'!$M354</f>
        <v>38556.767156260248</v>
      </c>
    </row>
    <row r="355" spans="9:14" x14ac:dyDescent="0.25">
      <c r="I355" s="12">
        <v>338</v>
      </c>
      <c r="J355" s="13">
        <f t="shared" si="20"/>
        <v>38556.767156260248</v>
      </c>
      <c r="K355" s="13">
        <f t="shared" si="21"/>
        <v>1725.0000000000482</v>
      </c>
      <c r="L355" s="14">
        <f>'Mortgage Affordability'!$J355*'Mortgage Affordability'!$D$9/12</f>
        <v>92.375587978540182</v>
      </c>
      <c r="M355" s="13">
        <f t="shared" si="19"/>
        <v>1632.6244120215081</v>
      </c>
      <c r="N355" s="15">
        <f>'Mortgage Affordability'!$J355-'Mortgage Affordability'!$M355</f>
        <v>36924.142744238743</v>
      </c>
    </row>
    <row r="356" spans="9:14" x14ac:dyDescent="0.25">
      <c r="I356" s="12">
        <v>339</v>
      </c>
      <c r="J356" s="13">
        <f t="shared" si="20"/>
        <v>36924.142744238743</v>
      </c>
      <c r="K356" s="13">
        <f t="shared" si="21"/>
        <v>1725.0000000000482</v>
      </c>
      <c r="L356" s="14">
        <f>'Mortgage Affordability'!$J356*'Mortgage Affordability'!$D$9/12</f>
        <v>88.464091991405326</v>
      </c>
      <c r="M356" s="13">
        <f t="shared" si="19"/>
        <v>1636.5359080086428</v>
      </c>
      <c r="N356" s="15">
        <f>'Mortgage Affordability'!$J356-'Mortgage Affordability'!$M356</f>
        <v>35287.606836230101</v>
      </c>
    </row>
    <row r="357" spans="9:14" x14ac:dyDescent="0.25">
      <c r="I357" s="12">
        <v>340</v>
      </c>
      <c r="J357" s="13">
        <f t="shared" si="20"/>
        <v>35287.606836230101</v>
      </c>
      <c r="K357" s="13">
        <f t="shared" si="21"/>
        <v>1725.0000000000482</v>
      </c>
      <c r="L357" s="14">
        <f>'Mortgage Affordability'!$J357*'Mortgage Affordability'!$D$9/12</f>
        <v>84.543224711801287</v>
      </c>
      <c r="M357" s="13">
        <f t="shared" si="19"/>
        <v>1640.4567752882469</v>
      </c>
      <c r="N357" s="15">
        <f>'Mortgage Affordability'!$J357-'Mortgage Affordability'!$M357</f>
        <v>33647.150060941851</v>
      </c>
    </row>
    <row r="358" spans="9:14" x14ac:dyDescent="0.25">
      <c r="I358" s="12">
        <v>341</v>
      </c>
      <c r="J358" s="13">
        <f t="shared" si="20"/>
        <v>33647.150060941851</v>
      </c>
      <c r="K358" s="13">
        <f t="shared" si="21"/>
        <v>1725.0000000000482</v>
      </c>
      <c r="L358" s="14">
        <f>'Mortgage Affordability'!$J358*'Mortgage Affordability'!$D$9/12</f>
        <v>80.612963687673187</v>
      </c>
      <c r="M358" s="13">
        <f t="shared" si="19"/>
        <v>1644.3870363123751</v>
      </c>
      <c r="N358" s="15">
        <f>'Mortgage Affordability'!$J358-'Mortgage Affordability'!$M358</f>
        <v>32002.763024629476</v>
      </c>
    </row>
    <row r="359" spans="9:14" x14ac:dyDescent="0.25">
      <c r="I359" s="12">
        <v>342</v>
      </c>
      <c r="J359" s="13">
        <f t="shared" si="20"/>
        <v>32002.763024629476</v>
      </c>
      <c r="K359" s="13">
        <f t="shared" si="21"/>
        <v>1725.0000000000482</v>
      </c>
      <c r="L359" s="14">
        <f>'Mortgage Affordability'!$J359*'Mortgage Affordability'!$D$9/12</f>
        <v>76.673286413174793</v>
      </c>
      <c r="M359" s="13">
        <f t="shared" si="19"/>
        <v>1648.3267135868734</v>
      </c>
      <c r="N359" s="15">
        <f>'Mortgage Affordability'!$J359-'Mortgage Affordability'!$M359</f>
        <v>30354.436311042602</v>
      </c>
    </row>
    <row r="360" spans="9:14" x14ac:dyDescent="0.25">
      <c r="I360" s="12">
        <v>343</v>
      </c>
      <c r="J360" s="13">
        <f t="shared" si="20"/>
        <v>30354.436311042602</v>
      </c>
      <c r="K360" s="13">
        <f t="shared" si="21"/>
        <v>1725.0000000000482</v>
      </c>
      <c r="L360" s="14">
        <f>'Mortgage Affordability'!$J360*'Mortgage Affordability'!$D$9/12</f>
        <v>72.724170328539572</v>
      </c>
      <c r="M360" s="13">
        <f t="shared" si="19"/>
        <v>1652.2758296715087</v>
      </c>
      <c r="N360" s="15">
        <f>'Mortgage Affordability'!$J360-'Mortgage Affordability'!$M360</f>
        <v>28702.160481371095</v>
      </c>
    </row>
    <row r="361" spans="9:14" x14ac:dyDescent="0.25">
      <c r="I361" s="12">
        <v>344</v>
      </c>
      <c r="J361" s="13">
        <f t="shared" si="20"/>
        <v>28702.160481371095</v>
      </c>
      <c r="K361" s="13">
        <f t="shared" si="21"/>
        <v>1725.0000000000482</v>
      </c>
      <c r="L361" s="14">
        <f>'Mortgage Affordability'!$J361*'Mortgage Affordability'!$D$9/12</f>
        <v>68.765592819951578</v>
      </c>
      <c r="M361" s="13">
        <f t="shared" si="19"/>
        <v>1656.2344071800967</v>
      </c>
      <c r="N361" s="15">
        <f>'Mortgage Affordability'!$J361-'Mortgage Affordability'!$M361</f>
        <v>27045.926074190997</v>
      </c>
    </row>
    <row r="362" spans="9:14" x14ac:dyDescent="0.25">
      <c r="I362" s="12">
        <v>345</v>
      </c>
      <c r="J362" s="13">
        <f t="shared" si="20"/>
        <v>27045.926074190997</v>
      </c>
      <c r="K362" s="13">
        <f t="shared" si="21"/>
        <v>1725.0000000000482</v>
      </c>
      <c r="L362" s="14">
        <f>'Mortgage Affordability'!$J362*'Mortgage Affordability'!$D$9/12</f>
        <v>64.79753121941593</v>
      </c>
      <c r="M362" s="13">
        <f t="shared" si="19"/>
        <v>1660.2024687806322</v>
      </c>
      <c r="N362" s="15">
        <f>'Mortgage Affordability'!$J362-'Mortgage Affordability'!$M362</f>
        <v>25385.723605410363</v>
      </c>
    </row>
    <row r="363" spans="9:14" x14ac:dyDescent="0.25">
      <c r="I363" s="12">
        <v>346</v>
      </c>
      <c r="J363" s="13">
        <f t="shared" si="20"/>
        <v>25385.723605410363</v>
      </c>
      <c r="K363" s="13">
        <f t="shared" si="21"/>
        <v>1725.0000000000482</v>
      </c>
      <c r="L363" s="14">
        <f>'Mortgage Affordability'!$J363*'Mortgage Affordability'!$D$9/12</f>
        <v>60.819962804629</v>
      </c>
      <c r="M363" s="13">
        <f t="shared" si="19"/>
        <v>1664.1800371954191</v>
      </c>
      <c r="N363" s="15">
        <f>'Mortgage Affordability'!$J363-'Mortgage Affordability'!$M363</f>
        <v>23721.543568214944</v>
      </c>
    </row>
    <row r="364" spans="9:14" x14ac:dyDescent="0.25">
      <c r="I364" s="12">
        <v>347</v>
      </c>
      <c r="J364" s="13">
        <f t="shared" si="20"/>
        <v>23721.543568214944</v>
      </c>
      <c r="K364" s="13">
        <f t="shared" si="21"/>
        <v>1725.0000000000482</v>
      </c>
      <c r="L364" s="14">
        <f>'Mortgage Affordability'!$J364*'Mortgage Affordability'!$D$9/12</f>
        <v>56.832864798848306</v>
      </c>
      <c r="M364" s="13">
        <f t="shared" si="19"/>
        <v>1668.1671352011999</v>
      </c>
      <c r="N364" s="15">
        <f>'Mortgage Affordability'!$J364-'Mortgage Affordability'!$M364</f>
        <v>22053.376433013742</v>
      </c>
    </row>
    <row r="365" spans="9:14" x14ac:dyDescent="0.25">
      <c r="I365" s="12">
        <v>348</v>
      </c>
      <c r="J365" s="13">
        <f t="shared" si="20"/>
        <v>22053.376433013742</v>
      </c>
      <c r="K365" s="13">
        <f t="shared" si="21"/>
        <v>1725.0000000000482</v>
      </c>
      <c r="L365" s="14">
        <f>'Mortgage Affordability'!$J365*'Mortgage Affordability'!$D$9/12</f>
        <v>52.836214370762093</v>
      </c>
      <c r="M365" s="13">
        <f t="shared" si="19"/>
        <v>1672.1637856292862</v>
      </c>
      <c r="N365" s="15">
        <f>'Mortgage Affordability'!$J365-'Mortgage Affordability'!$M365</f>
        <v>20381.212647384455</v>
      </c>
    </row>
    <row r="366" spans="9:14" x14ac:dyDescent="0.25">
      <c r="I366" s="12">
        <v>349</v>
      </c>
      <c r="J366" s="13">
        <f t="shared" si="20"/>
        <v>20381.212647384455</v>
      </c>
      <c r="K366" s="13">
        <f t="shared" si="21"/>
        <v>1725.0000000000482</v>
      </c>
      <c r="L366" s="14">
        <f>'Mortgage Affordability'!$J366*'Mortgage Affordability'!$D$9/12</f>
        <v>48.829988634358592</v>
      </c>
      <c r="M366" s="13">
        <f t="shared" si="19"/>
        <v>1676.1700113656896</v>
      </c>
      <c r="N366" s="15">
        <f>'Mortgage Affordability'!$J366-'Mortgage Affordability'!$M366</f>
        <v>18705.042636018767</v>
      </c>
    </row>
    <row r="367" spans="9:14" x14ac:dyDescent="0.25">
      <c r="I367" s="12">
        <v>350</v>
      </c>
      <c r="J367" s="13">
        <f t="shared" si="20"/>
        <v>18705.042636018767</v>
      </c>
      <c r="K367" s="13">
        <f t="shared" si="21"/>
        <v>1725.0000000000482</v>
      </c>
      <c r="L367" s="14">
        <f>'Mortgage Affordability'!$J367*'Mortgage Affordability'!$D$9/12</f>
        <v>44.814164648794964</v>
      </c>
      <c r="M367" s="13">
        <f t="shared" si="19"/>
        <v>1680.1858353512532</v>
      </c>
      <c r="N367" s="15">
        <f>'Mortgage Affordability'!$J367-'Mortgage Affordability'!$M367</f>
        <v>17024.856800667512</v>
      </c>
    </row>
    <row r="368" spans="9:14" x14ac:dyDescent="0.25">
      <c r="I368" s="12">
        <v>351</v>
      </c>
      <c r="J368" s="13">
        <f t="shared" si="20"/>
        <v>17024.856800667512</v>
      </c>
      <c r="K368" s="13">
        <f t="shared" si="21"/>
        <v>1725.0000000000482</v>
      </c>
      <c r="L368" s="14">
        <f>'Mortgage Affordability'!$J368*'Mortgage Affordability'!$D$9/12</f>
        <v>40.78871941826592</v>
      </c>
      <c r="M368" s="13">
        <f t="shared" si="19"/>
        <v>1684.2112805817824</v>
      </c>
      <c r="N368" s="15">
        <f>'Mortgage Affordability'!$J368-'Mortgage Affordability'!$M368</f>
        <v>15340.645520085731</v>
      </c>
    </row>
    <row r="369" spans="9:14" x14ac:dyDescent="0.25">
      <c r="I369" s="12">
        <v>352</v>
      </c>
      <c r="J369" s="13">
        <f t="shared" si="20"/>
        <v>15340.645520085731</v>
      </c>
      <c r="K369" s="13">
        <f t="shared" si="21"/>
        <v>1725.0000000000482</v>
      </c>
      <c r="L369" s="14">
        <f>'Mortgage Affordability'!$J369*'Mortgage Affordability'!$D$9/12</f>
        <v>36.753629891872066</v>
      </c>
      <c r="M369" s="13">
        <f t="shared" si="19"/>
        <v>1688.2463701081761</v>
      </c>
      <c r="N369" s="15">
        <f>'Mortgage Affordability'!$J369-'Mortgage Affordability'!$M369</f>
        <v>13652.399149977555</v>
      </c>
    </row>
    <row r="370" spans="9:14" x14ac:dyDescent="0.25">
      <c r="I370" s="12">
        <v>353</v>
      </c>
      <c r="J370" s="13">
        <f t="shared" si="20"/>
        <v>13652.399149977555</v>
      </c>
      <c r="K370" s="13">
        <f t="shared" si="21"/>
        <v>1725.0000000000482</v>
      </c>
      <c r="L370" s="14">
        <f>'Mortgage Affordability'!$J370*'Mortgage Affordability'!$D$9/12</f>
        <v>32.708872963487892</v>
      </c>
      <c r="M370" s="13">
        <f t="shared" si="19"/>
        <v>1692.2911270365603</v>
      </c>
      <c r="N370" s="15">
        <f>'Mortgage Affordability'!$J370-'Mortgage Affordability'!$M370</f>
        <v>11960.108022940994</v>
      </c>
    </row>
    <row r="371" spans="9:14" x14ac:dyDescent="0.25">
      <c r="I371" s="12">
        <v>354</v>
      </c>
      <c r="J371" s="13">
        <f t="shared" si="20"/>
        <v>11960.108022940994</v>
      </c>
      <c r="K371" s="13">
        <f t="shared" si="21"/>
        <v>1725.0000000000482</v>
      </c>
      <c r="L371" s="14">
        <f>'Mortgage Affordability'!$J371*'Mortgage Affordability'!$D$9/12</f>
        <v>28.654425471629466</v>
      </c>
      <c r="M371" s="13">
        <f t="shared" si="19"/>
        <v>1696.3455745284186</v>
      </c>
      <c r="N371" s="15">
        <f>'Mortgage Affordability'!$J371-'Mortgage Affordability'!$M371</f>
        <v>10263.762448412575</v>
      </c>
    </row>
    <row r="372" spans="9:14" x14ac:dyDescent="0.25">
      <c r="I372" s="12">
        <v>355</v>
      </c>
      <c r="J372" s="13">
        <f t="shared" si="20"/>
        <v>10263.762448412575</v>
      </c>
      <c r="K372" s="13">
        <f t="shared" si="21"/>
        <v>1725.0000000000482</v>
      </c>
      <c r="L372" s="14">
        <f>'Mortgage Affordability'!$J372*'Mortgage Affordability'!$D$9/12</f>
        <v>24.590264199321794</v>
      </c>
      <c r="M372" s="13">
        <f t="shared" si="19"/>
        <v>1700.4097358007264</v>
      </c>
      <c r="N372" s="15">
        <f>'Mortgage Affordability'!$J372-'Mortgage Affordability'!$M372</f>
        <v>8563.3527126118497</v>
      </c>
    </row>
    <row r="373" spans="9:14" x14ac:dyDescent="0.25">
      <c r="I373" s="12">
        <v>356</v>
      </c>
      <c r="J373" s="13">
        <f t="shared" si="20"/>
        <v>8563.3527126118497</v>
      </c>
      <c r="K373" s="13">
        <f t="shared" si="21"/>
        <v>1725.0000000000482</v>
      </c>
      <c r="L373" s="14">
        <f>'Mortgage Affordability'!$J373*'Mortgage Affordability'!$D$9/12</f>
        <v>20.516365873965892</v>
      </c>
      <c r="M373" s="13">
        <f t="shared" si="19"/>
        <v>1704.4836341260823</v>
      </c>
      <c r="N373" s="15">
        <f>'Mortgage Affordability'!$J373-'Mortgage Affordability'!$M373</f>
        <v>6858.8690784857672</v>
      </c>
    </row>
    <row r="374" spans="9:14" x14ac:dyDescent="0.25">
      <c r="I374" s="12">
        <v>357</v>
      </c>
      <c r="J374" s="13">
        <f t="shared" si="20"/>
        <v>6858.8690784857672</v>
      </c>
      <c r="K374" s="13">
        <f t="shared" si="21"/>
        <v>1725.0000000000482</v>
      </c>
      <c r="L374" s="14">
        <f>'Mortgage Affordability'!$J374*'Mortgage Affordability'!$D$9/12</f>
        <v>16.432707167205486</v>
      </c>
      <c r="M374" s="13">
        <f t="shared" si="19"/>
        <v>1708.5672928328427</v>
      </c>
      <c r="N374" s="15">
        <f>'Mortgage Affordability'!$J374-'Mortgage Affordability'!$M374</f>
        <v>5150.3017856529241</v>
      </c>
    </row>
    <row r="375" spans="9:14" x14ac:dyDescent="0.25">
      <c r="I375" s="12">
        <v>358</v>
      </c>
      <c r="J375" s="13">
        <f t="shared" si="20"/>
        <v>5150.3017856529241</v>
      </c>
      <c r="K375" s="13">
        <f t="shared" si="21"/>
        <v>1725.0000000000482</v>
      </c>
      <c r="L375" s="14">
        <f>'Mortgage Affordability'!$J375*'Mortgage Affordability'!$D$9/12</f>
        <v>12.339264694793464</v>
      </c>
      <c r="M375" s="13">
        <f t="shared" si="19"/>
        <v>1712.6607353052548</v>
      </c>
      <c r="N375" s="15">
        <f>'Mortgage Affordability'!$J375-'Mortgage Affordability'!$M375</f>
        <v>3437.6410503476691</v>
      </c>
    </row>
    <row r="376" spans="9:14" x14ac:dyDescent="0.25">
      <c r="I376" s="12">
        <v>359</v>
      </c>
      <c r="J376" s="13">
        <f t="shared" si="20"/>
        <v>3437.6410503476691</v>
      </c>
      <c r="K376" s="13">
        <f t="shared" si="21"/>
        <v>1725.0000000000482</v>
      </c>
      <c r="L376" s="14">
        <f>'Mortgage Affordability'!$J376*'Mortgage Affordability'!$D$9/12</f>
        <v>8.2360150164579569</v>
      </c>
      <c r="M376" s="13">
        <f t="shared" si="19"/>
        <v>1716.7639849835903</v>
      </c>
      <c r="N376" s="15">
        <f>'Mortgage Affordability'!$J376-'Mortgage Affordability'!$M376</f>
        <v>1720.8770653640788</v>
      </c>
    </row>
    <row r="377" spans="9:14" x14ac:dyDescent="0.25">
      <c r="I377" s="12">
        <v>360</v>
      </c>
      <c r="J377" s="13">
        <f t="shared" si="20"/>
        <v>1720.8770653640788</v>
      </c>
      <c r="K377" s="13">
        <f t="shared" si="21"/>
        <v>1725.0000000000482</v>
      </c>
      <c r="L377" s="14">
        <f>'Mortgage Affordability'!$J377*'Mortgage Affordability'!$D$9/12</f>
        <v>4.1229346357681056</v>
      </c>
      <c r="M377" s="13">
        <f t="shared" si="19"/>
        <v>1720.87706536428</v>
      </c>
      <c r="N377" s="15">
        <f>'Mortgage Affordability'!$J377-'Mortgage Affordability'!$M377</f>
        <v>-2.0122570276726037E-10</v>
      </c>
    </row>
    <row r="378" spans="9:14" x14ac:dyDescent="0.25">
      <c r="I378" s="16" t="s">
        <v>21</v>
      </c>
      <c r="J378" s="17">
        <f t="shared" si="20"/>
        <v>-2.0122570276726037E-10</v>
      </c>
      <c r="K378" s="17">
        <f>SUMIF($N$18:$N$377,"&gt;=-5",K18:K378)</f>
        <v>621000.00000001676</v>
      </c>
      <c r="L378" s="18">
        <f>SUMIF($N$18:$N$377,"&gt;=-5",L18:L378)</f>
        <v>205229.62687665888</v>
      </c>
      <c r="M378" s="17">
        <f>SUMIF($N$18:$N$377,"&gt;=-5",M18:M378)</f>
        <v>415770.37312335853</v>
      </c>
      <c r="N378" s="19">
        <f>'Mortgage Affordability'!$J378-'Mortgage Affordability'!$M378</f>
        <v>-415770.3731233587</v>
      </c>
    </row>
  </sheetData>
  <sheetProtection algorithmName="SHA-512" hashValue="I3nVCGlbQ663ageQSg7DCgxEnY0ieiBvj3ioeYr6qDI8GPXsYfPhRc4sWNdNlDM+zkIRecx9eXP/+x3u2lEwWA==" saltValue="wsnTP2d2WetVaDqxjVrvfA==" spinCount="100000" sheet="1" objects="1" scenarios="1"/>
  <mergeCells count="14">
    <mergeCell ref="B13:D15"/>
    <mergeCell ref="F5:G6"/>
    <mergeCell ref="F3:G4"/>
    <mergeCell ref="B1:G2"/>
    <mergeCell ref="B11:C11"/>
    <mergeCell ref="B10:C10"/>
    <mergeCell ref="F11:G12"/>
    <mergeCell ref="F8:G9"/>
    <mergeCell ref="F7:G7"/>
    <mergeCell ref="F10:G10"/>
    <mergeCell ref="B5:E5"/>
    <mergeCell ref="B4:E4"/>
    <mergeCell ref="B9:C9"/>
    <mergeCell ref="B8:C8"/>
  </mergeCells>
  <conditionalFormatting sqref="B18:G18 G19:G47 E19:F48 B19:E47">
    <cfRule type="expression" dxfId="27" priority="3">
      <formula>$C18&lt;0.01</formula>
    </cfRule>
    <cfRule type="expression" dxfId="26" priority="4">
      <formula>$C18&lt;0.01</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2DAE-5085-4B78-A109-F5ED4B71430A}">
  <dimension ref="A1:AD399"/>
  <sheetViews>
    <sheetView zoomScaleNormal="100" workbookViewId="0">
      <selection activeCell="F5" sqref="F5"/>
    </sheetView>
  </sheetViews>
  <sheetFormatPr defaultColWidth="9.140625" defaultRowHeight="15" x14ac:dyDescent="0.25"/>
  <cols>
    <col min="1" max="1" width="9.140625" style="1"/>
    <col min="2" max="2" width="8.42578125" style="1" customWidth="1"/>
    <col min="3" max="3" width="19.42578125" style="1" customWidth="1"/>
    <col min="4" max="4" width="18.28515625" style="1" customWidth="1"/>
    <col min="5" max="5" width="13.140625" style="1" customWidth="1"/>
    <col min="6" max="6" width="23.42578125" style="1" customWidth="1"/>
    <col min="7" max="7" width="12.7109375" style="1" customWidth="1"/>
    <col min="8" max="8" width="3.5703125" style="1" customWidth="1"/>
    <col min="9" max="9" width="7.42578125" style="1" customWidth="1"/>
    <col min="10" max="10" width="23.42578125" style="1" customWidth="1"/>
    <col min="11" max="11" width="13.7109375" style="1" customWidth="1"/>
    <col min="12" max="12" width="17.140625" style="1" customWidth="1"/>
    <col min="13" max="13" width="13.28515625" style="1" customWidth="1"/>
    <col min="14" max="14" width="17.140625" style="1" customWidth="1"/>
    <col min="15" max="15" width="16.140625" style="1" hidden="1" customWidth="1"/>
    <col min="16" max="16" width="9.140625" style="1" hidden="1" customWidth="1"/>
    <col min="17" max="17" width="6.85546875" style="1" hidden="1" customWidth="1"/>
    <col min="18" max="19" width="12.140625" style="1" hidden="1" customWidth="1"/>
    <col min="20" max="20" width="14.28515625" style="1" hidden="1" customWidth="1"/>
    <col min="21" max="21" width="12.140625" style="1" hidden="1" customWidth="1"/>
    <col min="22" max="22" width="15" style="1" hidden="1" customWidth="1"/>
    <col min="23" max="23" width="6.85546875" style="46" hidden="1" customWidth="1"/>
    <col min="24" max="24" width="12.140625" style="1" hidden="1" customWidth="1"/>
    <col min="25" max="25" width="17.140625" style="1" hidden="1" customWidth="1"/>
    <col min="26" max="26" width="13.42578125" style="1" hidden="1" customWidth="1"/>
    <col min="27" max="27" width="12.140625" style="1" hidden="1" customWidth="1"/>
    <col min="28" max="28" width="15.42578125" style="1" hidden="1" customWidth="1"/>
    <col min="29" max="29" width="9.140625" style="1" hidden="1" customWidth="1"/>
    <col min="30" max="30" width="17.42578125" style="1" customWidth="1"/>
    <col min="31" max="31" width="9.140625" style="1" customWidth="1"/>
    <col min="32" max="16384" width="9.140625" style="1"/>
  </cols>
  <sheetData>
    <row r="1" spans="1:18" ht="11.25" customHeight="1" x14ac:dyDescent="0.25"/>
    <row r="2" spans="1:18" ht="22.5" customHeight="1" x14ac:dyDescent="0.45">
      <c r="B2" s="149" t="s">
        <v>22</v>
      </c>
      <c r="C2" s="149"/>
      <c r="D2" s="149"/>
      <c r="E2" s="149"/>
      <c r="F2" s="149"/>
      <c r="G2" s="149"/>
      <c r="H2" s="149"/>
      <c r="I2" s="149"/>
      <c r="J2" s="149"/>
      <c r="K2" s="149"/>
      <c r="L2" s="149"/>
      <c r="M2" s="149"/>
      <c r="N2" s="149"/>
    </row>
    <row r="3" spans="1:18" ht="27" customHeight="1" thickBot="1" x14ac:dyDescent="0.45">
      <c r="B3" s="151" t="s">
        <v>4</v>
      </c>
      <c r="C3" s="151"/>
      <c r="D3" s="151"/>
      <c r="E3" s="151"/>
      <c r="F3" s="151"/>
      <c r="I3" s="40"/>
      <c r="J3" s="151" t="s">
        <v>23</v>
      </c>
      <c r="K3" s="151"/>
      <c r="L3" s="151"/>
      <c r="M3" s="100"/>
      <c r="N3" s="100"/>
    </row>
    <row r="4" spans="1:18" ht="17.25" customHeight="1" x14ac:dyDescent="0.3">
      <c r="B4" s="152" t="s">
        <v>24</v>
      </c>
      <c r="C4" s="152"/>
      <c r="D4" s="152"/>
      <c r="E4" s="152"/>
      <c r="F4" s="96">
        <v>250000</v>
      </c>
      <c r="J4" s="104" t="s">
        <v>25</v>
      </c>
      <c r="K4" s="105"/>
      <c r="L4" s="74">
        <f>PMT(F5/12,F6*12,-F4,0)</f>
        <v>1666.973022522466</v>
      </c>
    </row>
    <row r="5" spans="1:18" ht="15.75" customHeight="1" x14ac:dyDescent="0.3">
      <c r="B5" s="150" t="s">
        <v>26</v>
      </c>
      <c r="C5" s="150"/>
      <c r="D5" s="150"/>
      <c r="E5" s="150"/>
      <c r="F5" s="97">
        <v>2.5000000000000001E-2</v>
      </c>
      <c r="J5" s="102" t="s">
        <v>27</v>
      </c>
      <c r="K5" s="103"/>
      <c r="L5" s="75">
        <f ca="1">SUMIF($G$39:$G$68,"&gt;=-5",E39:E68)</f>
        <v>50055.144054043936</v>
      </c>
      <c r="M5" s="68"/>
      <c r="Q5" s="3"/>
    </row>
    <row r="6" spans="1:18" ht="14.25" customHeight="1" x14ac:dyDescent="0.3">
      <c r="B6" s="150" t="s">
        <v>28</v>
      </c>
      <c r="C6" s="150"/>
      <c r="D6" s="150"/>
      <c r="E6" s="150"/>
      <c r="F6" s="98">
        <v>15</v>
      </c>
      <c r="J6" s="45" t="s">
        <v>29</v>
      </c>
      <c r="K6" s="40"/>
      <c r="L6" s="76">
        <f ca="1">SUMIF(G39:G68,"&gt;=-5",D39:D68)</f>
        <v>300055.14405404392</v>
      </c>
      <c r="M6" s="69"/>
      <c r="Q6" s="3"/>
    </row>
    <row r="7" spans="1:18" ht="14.25" customHeight="1" thickBot="1" x14ac:dyDescent="0.35">
      <c r="B7" s="150" t="s">
        <v>30</v>
      </c>
      <c r="C7" s="150"/>
      <c r="D7" s="150"/>
      <c r="E7" s="150"/>
      <c r="F7" s="97">
        <v>0.03</v>
      </c>
      <c r="J7" s="106" t="s">
        <v>12</v>
      </c>
      <c r="K7" s="107"/>
      <c r="L7" s="60">
        <f>VLOOKUP(V35,V39:W398,2,)</f>
        <v>179</v>
      </c>
    </row>
    <row r="8" spans="1:18" ht="14.25" customHeight="1" x14ac:dyDescent="0.3">
      <c r="B8" s="150" t="s">
        <v>31</v>
      </c>
      <c r="C8" s="150"/>
      <c r="D8" s="150"/>
      <c r="E8" s="150"/>
      <c r="F8" s="98">
        <v>30</v>
      </c>
      <c r="G8" s="54"/>
      <c r="H8" s="54"/>
      <c r="L8" s="59"/>
      <c r="M8" s="4"/>
    </row>
    <row r="9" spans="1:18" ht="13.5" customHeight="1" x14ac:dyDescent="0.35">
      <c r="G9" s="54"/>
      <c r="H9" s="54"/>
      <c r="M9" s="62"/>
      <c r="N9" s="62"/>
    </row>
    <row r="10" spans="1:18" ht="16.5" customHeight="1" thickBot="1" x14ac:dyDescent="0.4">
      <c r="B10" s="153" t="s">
        <v>32</v>
      </c>
      <c r="C10" s="153"/>
      <c r="D10" s="153"/>
      <c r="J10" s="65" t="s">
        <v>33</v>
      </c>
      <c r="L10" s="64"/>
      <c r="M10" s="66"/>
      <c r="N10" s="66"/>
    </row>
    <row r="11" spans="1:18" ht="14.25" customHeight="1" x14ac:dyDescent="0.3">
      <c r="B11" s="153"/>
      <c r="C11" s="153"/>
      <c r="D11" s="153"/>
      <c r="F11" s="154" t="s">
        <v>34</v>
      </c>
      <c r="G11" s="38"/>
      <c r="H11" s="38"/>
      <c r="J11" s="104" t="s">
        <v>35</v>
      </c>
      <c r="K11" s="105"/>
      <c r="L11" s="77">
        <f>PMT(F7/12,F8*12,-F4,0)</f>
        <v>1054.0100843236262</v>
      </c>
      <c r="M11" s="24"/>
      <c r="N11" s="24"/>
    </row>
    <row r="12" spans="1:18" ht="14.25" customHeight="1" x14ac:dyDescent="0.3">
      <c r="B12" s="153"/>
      <c r="C12" s="153"/>
      <c r="D12" s="153"/>
      <c r="F12" s="155"/>
      <c r="J12" s="102" t="s">
        <v>36</v>
      </c>
      <c r="K12" s="103"/>
      <c r="L12" s="78">
        <f ca="1">SUMIF($N$39:$N$68,"&gt;=-5",L39:L68)</f>
        <v>129443.63035650547</v>
      </c>
    </row>
    <row r="13" spans="1:18" ht="15.75" customHeight="1" x14ac:dyDescent="0.35">
      <c r="B13" s="153"/>
      <c r="C13" s="153"/>
      <c r="D13" s="153"/>
      <c r="E13" s="63"/>
      <c r="F13" s="156">
        <f ca="1">L12-L5</f>
        <v>79388.486302461533</v>
      </c>
      <c r="J13" s="45" t="s">
        <v>29</v>
      </c>
      <c r="K13" s="40"/>
      <c r="L13" s="79">
        <f ca="1">SUMIF(N39:N68,"&gt;=-5",K39:K68)</f>
        <v>379443.6303565058</v>
      </c>
      <c r="N13" s="47"/>
    </row>
    <row r="14" spans="1:18" ht="15.75" customHeight="1" thickBot="1" x14ac:dyDescent="0.35">
      <c r="B14" s="153"/>
      <c r="C14" s="153"/>
      <c r="D14" s="153"/>
      <c r="F14" s="157"/>
      <c r="J14" s="106" t="s">
        <v>12</v>
      </c>
      <c r="K14" s="107"/>
      <c r="L14" s="61">
        <f>VLOOKUP(AB35,AB39:AC398,2,)</f>
        <v>359</v>
      </c>
    </row>
    <row r="15" spans="1:18" x14ac:dyDescent="0.25">
      <c r="A15" s="55"/>
      <c r="B15" s="55"/>
      <c r="C15" s="55"/>
      <c r="D15" s="55"/>
      <c r="E15" s="55"/>
      <c r="F15" s="55"/>
      <c r="G15" s="55"/>
      <c r="H15" s="55"/>
      <c r="I15" s="57"/>
      <c r="J15" s="57"/>
      <c r="K15" s="58"/>
      <c r="L15" s="56"/>
      <c r="M15" s="56"/>
      <c r="N15" s="56"/>
      <c r="O15" s="55"/>
      <c r="P15" s="55"/>
      <c r="Q15" s="55"/>
      <c r="R15" s="55"/>
    </row>
    <row r="16" spans="1:18" x14ac:dyDescent="0.25">
      <c r="A16" s="55"/>
      <c r="B16" s="55"/>
      <c r="C16" s="55"/>
      <c r="D16" s="55"/>
      <c r="E16" s="55"/>
      <c r="F16" s="55"/>
      <c r="G16" s="55"/>
      <c r="H16" s="55"/>
      <c r="I16" s="57"/>
      <c r="J16" s="57"/>
      <c r="K16" s="58"/>
      <c r="L16" s="56"/>
      <c r="M16" s="56"/>
      <c r="N16" s="56"/>
      <c r="O16" s="55"/>
      <c r="P16" s="55"/>
      <c r="Q16" s="55"/>
      <c r="R16" s="55"/>
    </row>
    <row r="17" spans="1:18" x14ac:dyDescent="0.25">
      <c r="A17" s="55"/>
      <c r="B17" s="55"/>
      <c r="C17" s="55"/>
      <c r="D17" s="55"/>
      <c r="E17" s="55"/>
      <c r="F17" s="55"/>
      <c r="G17" s="55"/>
      <c r="H17" s="55"/>
      <c r="I17" s="57"/>
      <c r="J17" s="57"/>
      <c r="K17" s="58"/>
      <c r="L17" s="56"/>
      <c r="M17" s="56"/>
      <c r="N17" s="56"/>
      <c r="O17" s="55"/>
      <c r="P17" s="55"/>
      <c r="Q17" s="55"/>
      <c r="R17" s="55"/>
    </row>
    <row r="18" spans="1:18" x14ac:dyDescent="0.25">
      <c r="A18" s="55"/>
      <c r="B18" s="55"/>
      <c r="C18" s="55"/>
      <c r="D18" s="55"/>
      <c r="E18" s="55"/>
      <c r="F18" s="55"/>
      <c r="G18" s="55"/>
      <c r="H18" s="55"/>
      <c r="I18" s="57"/>
      <c r="J18" s="57"/>
      <c r="K18" s="58"/>
      <c r="L18" s="56"/>
      <c r="M18" s="56"/>
      <c r="N18" s="56"/>
      <c r="O18" s="55"/>
      <c r="P18" s="55"/>
      <c r="Q18" s="55"/>
      <c r="R18" s="55"/>
    </row>
    <row r="19" spans="1:18" x14ac:dyDescent="0.25">
      <c r="A19" s="55"/>
      <c r="B19" s="55"/>
      <c r="C19" s="55"/>
      <c r="D19" s="55"/>
      <c r="E19" s="55"/>
      <c r="F19" s="55"/>
      <c r="G19" s="55"/>
      <c r="H19" s="55"/>
      <c r="I19" s="57"/>
      <c r="J19" s="57"/>
      <c r="K19" s="58"/>
      <c r="L19" s="56"/>
      <c r="M19" s="56"/>
      <c r="N19" s="56"/>
      <c r="O19" s="55"/>
      <c r="P19" s="55"/>
      <c r="Q19" s="55"/>
      <c r="R19" s="55"/>
    </row>
    <row r="20" spans="1:18" x14ac:dyDescent="0.25">
      <c r="A20" s="55"/>
      <c r="B20" s="55"/>
      <c r="C20" s="55"/>
      <c r="D20" s="55"/>
      <c r="E20" s="55"/>
      <c r="F20" s="55"/>
      <c r="G20" s="55"/>
      <c r="H20" s="55"/>
      <c r="I20" s="57"/>
      <c r="J20" s="57"/>
      <c r="K20" s="58"/>
      <c r="L20" s="56"/>
      <c r="M20" s="56"/>
      <c r="N20" s="56"/>
      <c r="O20" s="55"/>
      <c r="P20" s="55"/>
      <c r="Q20" s="55"/>
      <c r="R20" s="55"/>
    </row>
    <row r="21" spans="1:18" x14ac:dyDescent="0.25">
      <c r="A21" s="55"/>
      <c r="B21" s="55"/>
      <c r="C21" s="55"/>
      <c r="D21" s="55"/>
      <c r="E21" s="55"/>
      <c r="F21" s="55"/>
      <c r="G21" s="55"/>
      <c r="H21" s="55"/>
      <c r="I21" s="57"/>
      <c r="J21" s="57"/>
      <c r="K21" s="58"/>
      <c r="L21" s="56"/>
      <c r="M21" s="56"/>
      <c r="N21" s="56"/>
      <c r="O21" s="55"/>
      <c r="P21" s="55"/>
      <c r="Q21" s="55"/>
      <c r="R21" s="55"/>
    </row>
    <row r="22" spans="1:18" x14ac:dyDescent="0.25">
      <c r="A22" s="55"/>
      <c r="B22" s="55"/>
      <c r="C22" s="55"/>
      <c r="D22" s="55"/>
      <c r="E22" s="55"/>
      <c r="F22" s="55"/>
      <c r="G22" s="55"/>
      <c r="H22" s="55"/>
      <c r="I22" s="57"/>
      <c r="J22" s="57"/>
      <c r="K22" s="58"/>
      <c r="L22" s="56"/>
      <c r="M22" s="56"/>
      <c r="N22" s="56"/>
      <c r="O22" s="55"/>
      <c r="P22" s="55"/>
      <c r="Q22" s="55"/>
      <c r="R22" s="55"/>
    </row>
    <row r="23" spans="1:18" x14ac:dyDescent="0.25">
      <c r="A23" s="55"/>
      <c r="B23" s="55"/>
      <c r="C23" s="55"/>
      <c r="D23" s="55"/>
      <c r="E23" s="55"/>
      <c r="F23" s="55"/>
      <c r="G23" s="55"/>
      <c r="H23" s="55"/>
      <c r="I23" s="57"/>
      <c r="J23" s="57"/>
      <c r="K23" s="58"/>
      <c r="L23" s="56"/>
      <c r="M23" s="56"/>
      <c r="N23" s="56"/>
      <c r="O23" s="55"/>
      <c r="P23" s="55"/>
      <c r="Q23" s="55"/>
      <c r="R23" s="55"/>
    </row>
    <row r="24" spans="1:18" x14ac:dyDescent="0.25">
      <c r="A24" s="55"/>
      <c r="B24" s="55"/>
      <c r="C24" s="55"/>
      <c r="D24" s="55"/>
      <c r="E24" s="55"/>
      <c r="F24" s="55"/>
      <c r="G24" s="55"/>
      <c r="H24" s="55"/>
      <c r="I24" s="57"/>
      <c r="J24" s="57"/>
      <c r="K24" s="58"/>
      <c r="L24" s="56"/>
      <c r="M24" s="56"/>
      <c r="N24" s="56"/>
      <c r="O24" s="55"/>
      <c r="P24" s="55"/>
      <c r="Q24" s="55"/>
      <c r="R24" s="55"/>
    </row>
    <row r="25" spans="1:18" x14ac:dyDescent="0.25">
      <c r="A25" s="55"/>
      <c r="B25" s="55"/>
      <c r="C25" s="55"/>
      <c r="D25" s="55"/>
      <c r="E25" s="55"/>
      <c r="F25" s="55"/>
      <c r="G25" s="55"/>
      <c r="H25" s="55"/>
      <c r="I25" s="57"/>
      <c r="J25" s="57"/>
      <c r="K25" s="58"/>
      <c r="L25" s="56"/>
      <c r="M25" s="56"/>
      <c r="N25" s="56"/>
      <c r="O25" s="55"/>
      <c r="P25" s="55"/>
      <c r="Q25" s="55"/>
      <c r="R25" s="55"/>
    </row>
    <row r="26" spans="1:18" x14ac:dyDescent="0.25">
      <c r="A26" s="55"/>
      <c r="B26" s="55"/>
      <c r="C26" s="55"/>
      <c r="D26" s="55"/>
      <c r="E26" s="55"/>
      <c r="F26" s="55"/>
      <c r="G26" s="55"/>
      <c r="H26" s="55"/>
      <c r="I26" s="57"/>
      <c r="J26" s="57"/>
      <c r="K26" s="58"/>
      <c r="L26" s="56"/>
      <c r="M26" s="56"/>
      <c r="N26" s="56"/>
      <c r="O26" s="55"/>
      <c r="P26" s="55"/>
      <c r="Q26" s="55"/>
      <c r="R26" s="55"/>
    </row>
    <row r="27" spans="1:18" x14ac:dyDescent="0.25">
      <c r="A27" s="55"/>
      <c r="B27" s="55"/>
      <c r="C27" s="55"/>
      <c r="D27" s="55"/>
      <c r="E27" s="55"/>
      <c r="F27" s="55"/>
      <c r="G27" s="55"/>
      <c r="H27" s="55"/>
      <c r="I27" s="57"/>
      <c r="J27" s="57"/>
      <c r="K27" s="58"/>
      <c r="L27" s="56"/>
      <c r="M27" s="56"/>
      <c r="N27" s="56"/>
      <c r="O27" s="55"/>
      <c r="P27" s="55"/>
      <c r="Q27" s="55"/>
      <c r="R27" s="55"/>
    </row>
    <row r="28" spans="1:18" x14ac:dyDescent="0.25">
      <c r="A28" s="55"/>
      <c r="B28" s="55"/>
      <c r="C28" s="55"/>
      <c r="D28" s="55"/>
      <c r="E28" s="55"/>
      <c r="F28" s="55"/>
      <c r="G28" s="55"/>
      <c r="H28" s="55"/>
      <c r="I28" s="57"/>
      <c r="J28" s="57"/>
      <c r="K28" s="58"/>
      <c r="L28" s="56"/>
      <c r="M28" s="56"/>
      <c r="N28" s="56"/>
      <c r="O28" s="55"/>
      <c r="P28" s="55"/>
      <c r="Q28" s="55"/>
      <c r="R28" s="55"/>
    </row>
    <row r="29" spans="1:18" x14ac:dyDescent="0.25">
      <c r="A29" s="55"/>
      <c r="B29" s="55"/>
      <c r="C29" s="55"/>
      <c r="D29" s="55"/>
      <c r="E29" s="55"/>
      <c r="F29" s="55"/>
      <c r="G29" s="55"/>
      <c r="H29" s="55"/>
      <c r="I29" s="57"/>
      <c r="J29" s="57"/>
      <c r="K29" s="58"/>
      <c r="L29" s="56"/>
      <c r="M29" s="56"/>
      <c r="N29" s="56"/>
      <c r="O29" s="55"/>
      <c r="P29" s="55"/>
      <c r="Q29" s="55"/>
      <c r="R29" s="55"/>
    </row>
    <row r="30" spans="1:18" x14ac:dyDescent="0.25">
      <c r="A30" s="55"/>
      <c r="B30" s="55"/>
      <c r="C30" s="55"/>
      <c r="D30" s="55"/>
      <c r="E30" s="55"/>
      <c r="F30" s="55"/>
      <c r="G30" s="55"/>
      <c r="H30" s="55"/>
      <c r="I30" s="57"/>
      <c r="J30" s="57"/>
      <c r="K30" s="58"/>
      <c r="L30" s="56"/>
      <c r="M30" s="56"/>
      <c r="N30" s="56"/>
      <c r="O30" s="55"/>
      <c r="P30" s="55"/>
      <c r="Q30" s="55"/>
      <c r="R30" s="55"/>
    </row>
    <row r="31" spans="1:18" x14ac:dyDescent="0.25">
      <c r="A31" s="55"/>
      <c r="B31" s="55"/>
      <c r="C31" s="55"/>
      <c r="D31" s="55"/>
      <c r="E31" s="55"/>
      <c r="F31" s="55"/>
      <c r="G31" s="55"/>
      <c r="H31" s="55"/>
      <c r="I31" s="57"/>
      <c r="J31" s="57"/>
      <c r="K31" s="58"/>
      <c r="L31" s="56"/>
      <c r="M31" s="56"/>
      <c r="N31" s="56"/>
      <c r="O31" s="55"/>
      <c r="P31" s="55"/>
      <c r="Q31" s="55"/>
      <c r="R31" s="55"/>
    </row>
    <row r="32" spans="1:18" x14ac:dyDescent="0.25">
      <c r="A32" s="55"/>
      <c r="B32" s="55"/>
      <c r="C32" s="55"/>
      <c r="D32" s="55"/>
      <c r="E32" s="55"/>
      <c r="F32" s="55"/>
      <c r="G32" s="55"/>
      <c r="H32" s="55"/>
      <c r="I32" s="57"/>
      <c r="J32" s="57"/>
      <c r="K32" s="58"/>
      <c r="L32" s="56"/>
      <c r="M32" s="56"/>
      <c r="N32" s="56"/>
      <c r="O32" s="55"/>
      <c r="P32" s="55"/>
      <c r="Q32" s="55"/>
      <c r="R32" s="55"/>
    </row>
    <row r="33" spans="1:30" x14ac:dyDescent="0.25">
      <c r="A33" s="55"/>
      <c r="B33" s="55"/>
      <c r="C33" s="55"/>
      <c r="D33" s="55"/>
      <c r="E33" s="55"/>
      <c r="F33" s="55"/>
      <c r="G33" s="55"/>
      <c r="H33" s="55"/>
      <c r="I33" s="57"/>
      <c r="J33" s="57"/>
      <c r="K33" s="58"/>
      <c r="L33" s="56"/>
      <c r="M33" s="56"/>
      <c r="N33" s="56"/>
      <c r="O33" s="55"/>
      <c r="P33" s="55"/>
      <c r="Q33" s="55"/>
      <c r="R33" s="55"/>
    </row>
    <row r="34" spans="1:30" x14ac:dyDescent="0.25">
      <c r="I34" s="30"/>
      <c r="J34" s="30"/>
      <c r="K34" s="29"/>
      <c r="L34" s="24"/>
      <c r="M34" s="24"/>
      <c r="N34" s="24"/>
    </row>
    <row r="35" spans="1:30" x14ac:dyDescent="0.25">
      <c r="B35" s="33"/>
      <c r="C35" s="33"/>
      <c r="D35" s="31"/>
      <c r="E35" s="30"/>
      <c r="F35" s="30"/>
      <c r="G35" s="30"/>
      <c r="H35" s="30"/>
      <c r="I35" s="30"/>
      <c r="J35" s="30"/>
      <c r="K35" s="29"/>
      <c r="L35" s="24"/>
      <c r="M35" s="24"/>
      <c r="N35" s="24"/>
      <c r="V35" s="52" cm="1">
        <f t="array" ref="V35">MIN(IF((V39:V398&gt;-1)*(V39:V398),(V39:V398)))</f>
        <v>1663.5073821430012</v>
      </c>
      <c r="AB35" s="52" cm="1">
        <f t="array" ref="AB35">MIN(IF((AB39:AB398&gt;-1)*(AB39:AB398),(AB39:AB398)))</f>
        <v>1051.381630248108</v>
      </c>
    </row>
    <row r="36" spans="1:30" x14ac:dyDescent="0.25">
      <c r="B36" s="33"/>
      <c r="C36" s="33"/>
      <c r="D36" s="31"/>
      <c r="E36" s="30"/>
      <c r="F36" s="30"/>
      <c r="G36" s="30"/>
      <c r="H36" s="30"/>
      <c r="I36" s="30"/>
      <c r="J36" s="30"/>
      <c r="K36" s="29"/>
      <c r="L36" s="24"/>
      <c r="M36" s="24"/>
      <c r="N36" s="24"/>
      <c r="Q36" s="148" t="s">
        <v>62</v>
      </c>
      <c r="R36" s="148"/>
      <c r="S36" s="148"/>
      <c r="T36" s="148"/>
      <c r="U36" s="148"/>
      <c r="V36" s="158"/>
      <c r="W36" s="147" t="s">
        <v>63</v>
      </c>
      <c r="X36" s="148"/>
      <c r="Y36" s="148"/>
      <c r="Z36" s="148"/>
      <c r="AA36" s="148"/>
      <c r="AB36" s="148"/>
    </row>
    <row r="37" spans="1:30" ht="37.5" customHeight="1" x14ac:dyDescent="0.35">
      <c r="A37" s="145" t="s">
        <v>23</v>
      </c>
      <c r="B37" s="145"/>
      <c r="C37" s="145"/>
      <c r="D37" s="145"/>
      <c r="E37" s="145"/>
      <c r="F37" s="145"/>
      <c r="G37" s="145"/>
      <c r="H37" s="128"/>
      <c r="I37" s="146" t="s">
        <v>33</v>
      </c>
      <c r="J37" s="146"/>
      <c r="K37" s="146"/>
      <c r="L37" s="146"/>
      <c r="M37" s="146"/>
      <c r="N37" s="146"/>
      <c r="Q37" s="67"/>
      <c r="R37" s="67"/>
      <c r="S37" s="67"/>
      <c r="T37" s="67"/>
      <c r="U37" s="67"/>
      <c r="V37" s="67"/>
      <c r="W37" s="67"/>
      <c r="X37" s="67"/>
      <c r="Y37" s="67"/>
      <c r="Z37" s="67"/>
      <c r="AA37" s="67"/>
      <c r="AB37" s="67"/>
    </row>
    <row r="38" spans="1:30" ht="30" customHeight="1" thickBot="1" x14ac:dyDescent="0.3">
      <c r="B38" s="37" t="s">
        <v>8</v>
      </c>
      <c r="C38" s="37" t="s">
        <v>14</v>
      </c>
      <c r="D38" s="37" t="s">
        <v>15</v>
      </c>
      <c r="E38" s="37" t="s">
        <v>16</v>
      </c>
      <c r="F38" s="37" t="s">
        <v>17</v>
      </c>
      <c r="G38" s="37" t="s">
        <v>18</v>
      </c>
      <c r="H38" s="113"/>
      <c r="I38" s="37" t="s">
        <v>8</v>
      </c>
      <c r="J38" s="37" t="s">
        <v>14</v>
      </c>
      <c r="K38" s="37" t="s">
        <v>15</v>
      </c>
      <c r="L38" s="37" t="s">
        <v>16</v>
      </c>
      <c r="M38" s="37" t="s">
        <v>17</v>
      </c>
      <c r="N38" s="37" t="s">
        <v>18</v>
      </c>
      <c r="Q38" s="9" t="s">
        <v>8</v>
      </c>
      <c r="R38" s="10" t="s">
        <v>14</v>
      </c>
      <c r="S38" s="10" t="s">
        <v>20</v>
      </c>
      <c r="T38" s="10" t="s">
        <v>16</v>
      </c>
      <c r="U38" s="10" t="s">
        <v>17</v>
      </c>
      <c r="V38" s="10" t="s">
        <v>18</v>
      </c>
      <c r="W38" s="9" t="s">
        <v>8</v>
      </c>
      <c r="X38" s="10" t="s">
        <v>14</v>
      </c>
      <c r="Y38" s="10" t="s">
        <v>20</v>
      </c>
      <c r="Z38" s="10" t="s">
        <v>16</v>
      </c>
      <c r="AA38" s="10" t="s">
        <v>17</v>
      </c>
      <c r="AB38" s="10" t="s">
        <v>18</v>
      </c>
    </row>
    <row r="39" spans="1:30" x14ac:dyDescent="0.25">
      <c r="B39" s="34">
        <v>1</v>
      </c>
      <c r="C39" s="35">
        <f>$F$4</f>
        <v>250000</v>
      </c>
      <c r="D39" s="36">
        <f t="shared" ref="D39:D68" ca="1" si="0">SUM(OFFSET($S$39,(ROW()-39)*12,0,12,1))</f>
        <v>20003.676270269596</v>
      </c>
      <c r="E39" s="36">
        <f t="shared" ref="E39:E68" ca="1" si="1">SUM(OFFSET($T$39,(ROW()-39)*12,0,12,1))</f>
        <v>6091.3062413579173</v>
      </c>
      <c r="F39" s="36">
        <f t="shared" ref="F39:F68" ca="1" si="2">SUM(OFFSET($U$39,(ROW()-39)*12,0,12,1))</f>
        <v>13912.370028911675</v>
      </c>
      <c r="G39" s="35">
        <f t="shared" ref="G39:G68" ca="1" si="3">C39-F39</f>
        <v>236087.62997108832</v>
      </c>
      <c r="H39" s="113"/>
      <c r="I39" s="34">
        <v>1</v>
      </c>
      <c r="J39" s="35">
        <f>$F$4</f>
        <v>250000</v>
      </c>
      <c r="K39" s="36">
        <f t="shared" ref="K39:K68" ca="1" si="4">SUM(OFFSET($Y$39,(ROW()-39)*12,0,12,1))</f>
        <v>12648.121011883517</v>
      </c>
      <c r="L39" s="36">
        <f t="shared" ref="L39:L68" ca="1" si="5">SUM(OFFSET($Z$39,(ROW()-39)*12,0,12,1))</f>
        <v>7428.6201157844916</v>
      </c>
      <c r="M39" s="36">
        <f t="shared" ref="M39:M68" ca="1" si="6">SUM(OFFSET($AA$39,(ROW()-39)*12,0,12,1))</f>
        <v>5219.5008960990217</v>
      </c>
      <c r="N39" s="35">
        <f t="shared" ref="N39:N68" ca="1" si="7">J39-M39</f>
        <v>244780.49910390098</v>
      </c>
      <c r="Q39" s="12">
        <v>1</v>
      </c>
      <c r="R39" s="13">
        <f>F4</f>
        <v>250000</v>
      </c>
      <c r="S39" s="13">
        <f>IF(R39&gt;PMT($F$5/12,$F$6*12,-$F$4,0,),PMT($F$5/12,$F$6*12,-$F$4,0,),R39+T39)</f>
        <v>1666.973022522466</v>
      </c>
      <c r="T39" s="14">
        <f>R39*($F$5/12)</f>
        <v>520.83333333333337</v>
      </c>
      <c r="U39" s="13">
        <f t="shared" ref="U39:U102" si="8">S39-T39</f>
        <v>1146.1396891891327</v>
      </c>
      <c r="V39" s="13">
        <f>R39-U39</f>
        <v>248853.86031081088</v>
      </c>
      <c r="W39" s="12">
        <v>1</v>
      </c>
      <c r="X39" s="13">
        <f>F4</f>
        <v>250000</v>
      </c>
      <c r="Y39" s="13">
        <f>IF(X39&gt;PMT($F$7/12,$F$8*12,-$F$4,0,),PMT($F$7/12,$F$8*12,-$F$4,0,),X39+Z39)</f>
        <v>1054.0100843236262</v>
      </c>
      <c r="Z39" s="14">
        <f t="shared" ref="Z39:Z102" si="9">X39*$F$7/12</f>
        <v>625</v>
      </c>
      <c r="AA39" s="13">
        <f>Y39-Z39</f>
        <v>429.01008432362619</v>
      </c>
      <c r="AB39" s="13">
        <f>X39-AA39</f>
        <v>249570.98991567639</v>
      </c>
      <c r="AC39" s="1">
        <f>W39</f>
        <v>1</v>
      </c>
      <c r="AD39" s="47"/>
    </row>
    <row r="40" spans="1:30" x14ac:dyDescent="0.25">
      <c r="B40" s="34">
        <v>2</v>
      </c>
      <c r="C40" s="35">
        <f t="shared" ref="C40:C68" ca="1" si="10">G39</f>
        <v>236087.62997108832</v>
      </c>
      <c r="D40" s="36">
        <f t="shared" ca="1" si="0"/>
        <v>20003.676270269596</v>
      </c>
      <c r="E40" s="36">
        <f t="shared" ca="1" si="1"/>
        <v>5739.4838703461864</v>
      </c>
      <c r="F40" s="36">
        <f t="shared" ca="1" si="2"/>
        <v>14264.192399923404</v>
      </c>
      <c r="G40" s="35">
        <f t="shared" ca="1" si="3"/>
        <v>221823.43757116492</v>
      </c>
      <c r="H40" s="113"/>
      <c r="I40" s="34">
        <v>2</v>
      </c>
      <c r="J40" s="35">
        <f t="shared" ref="J40:J68" ca="1" si="11">N39</f>
        <v>244780.49910390098</v>
      </c>
      <c r="K40" s="36">
        <f t="shared" ca="1" si="4"/>
        <v>12648.121011883517</v>
      </c>
      <c r="L40" s="36">
        <f t="shared" ca="1" si="5"/>
        <v>7269.8640014187331</v>
      </c>
      <c r="M40" s="36">
        <f t="shared" ca="1" si="6"/>
        <v>5378.257010464783</v>
      </c>
      <c r="N40" s="35">
        <f t="shared" ca="1" si="7"/>
        <v>239402.24209343619</v>
      </c>
      <c r="Q40" s="12">
        <v>2</v>
      </c>
      <c r="R40" s="13">
        <f t="shared" ref="R40:R103" si="12">V39</f>
        <v>248853.86031081088</v>
      </c>
      <c r="S40" s="13">
        <f>IF(R40&gt;PMT($F$5/12,$F$6*12,-$F$4,0,),PMT($F$5/12,$F$6*12,-$F$4,0,),R40+T40)</f>
        <v>1666.973022522466</v>
      </c>
      <c r="T40" s="14">
        <f t="shared" ref="T40:T103" si="13">R40*($F$5/12)</f>
        <v>518.44554231418931</v>
      </c>
      <c r="U40" s="13">
        <f t="shared" si="8"/>
        <v>1148.5274802082768</v>
      </c>
      <c r="V40" s="13">
        <f t="shared" ref="V40:V103" si="14">R40-U40</f>
        <v>247705.33283060259</v>
      </c>
      <c r="W40" s="12">
        <v>2</v>
      </c>
      <c r="X40" s="13">
        <f t="shared" ref="X40:X103" si="15">AB39</f>
        <v>249570.98991567639</v>
      </c>
      <c r="Y40" s="13">
        <f t="shared" ref="Y40:Y103" si="16">IF(X40&gt;PMT($F$7/12,$F$8*12,-$F$4,0,),PMT($F$7/12,$F$8*12,-$F$4,0,),X40+Z40)</f>
        <v>1054.0100843236262</v>
      </c>
      <c r="Z40" s="14">
        <f t="shared" si="9"/>
        <v>623.92747478919091</v>
      </c>
      <c r="AA40" s="13">
        <f t="shared" ref="AA40:AA103" si="17">Y40-Z40</f>
        <v>430.08260953443528</v>
      </c>
      <c r="AB40" s="13">
        <f t="shared" ref="AB40:AB103" si="18">X40-AA40</f>
        <v>249140.90730614195</v>
      </c>
      <c r="AC40" s="1">
        <f t="shared" ref="AC40:AC103" si="19">W40</f>
        <v>2</v>
      </c>
      <c r="AD40" s="47"/>
    </row>
    <row r="41" spans="1:30" x14ac:dyDescent="0.25">
      <c r="B41" s="34">
        <v>3</v>
      </c>
      <c r="C41" s="35">
        <f t="shared" ca="1" si="10"/>
        <v>221823.43757116492</v>
      </c>
      <c r="D41" s="36">
        <f t="shared" ca="1" si="0"/>
        <v>20003.676270269596</v>
      </c>
      <c r="E41" s="36">
        <f t="shared" ca="1" si="1"/>
        <v>5378.7644544393706</v>
      </c>
      <c r="F41" s="36">
        <f t="shared" ca="1" si="2"/>
        <v>14624.911815830221</v>
      </c>
      <c r="G41" s="35">
        <f t="shared" ca="1" si="3"/>
        <v>207198.5257553347</v>
      </c>
      <c r="H41" s="113"/>
      <c r="I41" s="34">
        <v>3</v>
      </c>
      <c r="J41" s="35">
        <f t="shared" ca="1" si="11"/>
        <v>239402.24209343619</v>
      </c>
      <c r="K41" s="36">
        <f t="shared" ca="1" si="4"/>
        <v>12648.121011883517</v>
      </c>
      <c r="L41" s="36">
        <f t="shared" ca="1" si="5"/>
        <v>7106.2791679186666</v>
      </c>
      <c r="M41" s="36">
        <f t="shared" ca="1" si="6"/>
        <v>5541.8418439648476</v>
      </c>
      <c r="N41" s="35">
        <f t="shared" ca="1" si="7"/>
        <v>233860.40024947133</v>
      </c>
      <c r="Q41" s="12">
        <v>3</v>
      </c>
      <c r="R41" s="13">
        <f t="shared" si="12"/>
        <v>247705.33283060259</v>
      </c>
      <c r="S41" s="13">
        <f t="shared" ref="S41:S104" si="20">IF(R41&gt;PMT($F$5/12,$F$6*12,-$F$4,0,),PMT($F$5/12,$F$6*12,-$F$4,0,),R41+T41)</f>
        <v>1666.973022522466</v>
      </c>
      <c r="T41" s="14">
        <f t="shared" si="13"/>
        <v>516.05277673042201</v>
      </c>
      <c r="U41" s="13">
        <f t="shared" si="8"/>
        <v>1150.9202457920439</v>
      </c>
      <c r="V41" s="13">
        <f t="shared" si="14"/>
        <v>246554.41258481055</v>
      </c>
      <c r="W41" s="12">
        <v>3</v>
      </c>
      <c r="X41" s="13">
        <f t="shared" si="15"/>
        <v>249140.90730614195</v>
      </c>
      <c r="Y41" s="13">
        <f t="shared" si="16"/>
        <v>1054.0100843236262</v>
      </c>
      <c r="Z41" s="14">
        <f t="shared" si="9"/>
        <v>622.85226826535484</v>
      </c>
      <c r="AA41" s="13">
        <f t="shared" si="17"/>
        <v>431.15781605827135</v>
      </c>
      <c r="AB41" s="13">
        <f t="shared" si="18"/>
        <v>248709.74949008369</v>
      </c>
      <c r="AC41" s="1">
        <f t="shared" si="19"/>
        <v>3</v>
      </c>
      <c r="AD41" s="47"/>
    </row>
    <row r="42" spans="1:30" x14ac:dyDescent="0.25">
      <c r="B42" s="34">
        <v>4</v>
      </c>
      <c r="C42" s="35">
        <f t="shared" ca="1" si="10"/>
        <v>207198.5257553347</v>
      </c>
      <c r="D42" s="36">
        <f t="shared" ca="1" si="0"/>
        <v>20003.676270269596</v>
      </c>
      <c r="E42" s="36">
        <f t="shared" ca="1" si="1"/>
        <v>5008.9230011003565</v>
      </c>
      <c r="F42" s="36">
        <f t="shared" ca="1" si="2"/>
        <v>14994.753269169236</v>
      </c>
      <c r="G42" s="35">
        <f t="shared" ca="1" si="3"/>
        <v>192203.77248616546</v>
      </c>
      <c r="H42" s="113"/>
      <c r="I42" s="34">
        <v>4</v>
      </c>
      <c r="J42" s="35">
        <f t="shared" ca="1" si="11"/>
        <v>233860.40024947133</v>
      </c>
      <c r="K42" s="36">
        <f t="shared" ca="1" si="4"/>
        <v>12648.121011883517</v>
      </c>
      <c r="L42" s="36">
        <f t="shared" ca="1" si="5"/>
        <v>6937.7187451711598</v>
      </c>
      <c r="M42" s="36">
        <f t="shared" ca="1" si="6"/>
        <v>5710.4022667123554</v>
      </c>
      <c r="N42" s="35">
        <f t="shared" ca="1" si="7"/>
        <v>228149.99798275897</v>
      </c>
      <c r="Q42" s="12">
        <v>4</v>
      </c>
      <c r="R42" s="13">
        <f t="shared" si="12"/>
        <v>246554.41258481055</v>
      </c>
      <c r="S42" s="13">
        <f t="shared" si="20"/>
        <v>1666.973022522466</v>
      </c>
      <c r="T42" s="14">
        <f>R42*($F$5/12)</f>
        <v>513.65502621835526</v>
      </c>
      <c r="U42" s="13">
        <f t="shared" si="8"/>
        <v>1153.3179963041107</v>
      </c>
      <c r="V42" s="13">
        <f t="shared" si="14"/>
        <v>245401.09458850644</v>
      </c>
      <c r="W42" s="12">
        <v>4</v>
      </c>
      <c r="X42" s="13">
        <f t="shared" si="15"/>
        <v>248709.74949008369</v>
      </c>
      <c r="Y42" s="13">
        <f t="shared" si="16"/>
        <v>1054.0100843236262</v>
      </c>
      <c r="Z42" s="14">
        <f t="shared" si="9"/>
        <v>621.77437372520922</v>
      </c>
      <c r="AA42" s="13">
        <f t="shared" si="17"/>
        <v>432.23571059841697</v>
      </c>
      <c r="AB42" s="13">
        <f t="shared" si="18"/>
        <v>248277.51377948528</v>
      </c>
      <c r="AC42" s="1">
        <f t="shared" si="19"/>
        <v>4</v>
      </c>
      <c r="AD42" s="47"/>
    </row>
    <row r="43" spans="1:30" x14ac:dyDescent="0.25">
      <c r="B43" s="34">
        <v>5</v>
      </c>
      <c r="C43" s="35">
        <f t="shared" ca="1" si="10"/>
        <v>192203.77248616546</v>
      </c>
      <c r="D43" s="36">
        <f t="shared" ca="1" si="0"/>
        <v>20003.676270269596</v>
      </c>
      <c r="E43" s="36">
        <f t="shared" ca="1" si="1"/>
        <v>4629.7288280779421</v>
      </c>
      <c r="F43" s="36">
        <f t="shared" ca="1" si="2"/>
        <v>15373.947442191649</v>
      </c>
      <c r="G43" s="35">
        <f t="shared" ca="1" si="3"/>
        <v>176829.8250439738</v>
      </c>
      <c r="H43" s="113"/>
      <c r="I43" s="34">
        <v>5</v>
      </c>
      <c r="J43" s="35">
        <f t="shared" ca="1" si="11"/>
        <v>228149.99798275897</v>
      </c>
      <c r="K43" s="36">
        <f t="shared" ca="1" si="4"/>
        <v>12648.121011883517</v>
      </c>
      <c r="L43" s="36">
        <f t="shared" ca="1" si="5"/>
        <v>6764.0313958680417</v>
      </c>
      <c r="M43" s="36">
        <f t="shared" ca="1" si="6"/>
        <v>5884.0896160154734</v>
      </c>
      <c r="N43" s="35">
        <f t="shared" ca="1" si="7"/>
        <v>222265.9083667435</v>
      </c>
      <c r="Q43" s="12">
        <v>5</v>
      </c>
      <c r="R43" s="13">
        <f t="shared" si="12"/>
        <v>245401.09458850644</v>
      </c>
      <c r="S43" s="13">
        <f t="shared" si="20"/>
        <v>1666.973022522466</v>
      </c>
      <c r="T43" s="14">
        <f t="shared" si="13"/>
        <v>511.25228039272173</v>
      </c>
      <c r="U43" s="13">
        <f t="shared" si="8"/>
        <v>1155.7207421297442</v>
      </c>
      <c r="V43" s="13">
        <f t="shared" si="14"/>
        <v>244245.37384637669</v>
      </c>
      <c r="W43" s="12">
        <v>5</v>
      </c>
      <c r="X43" s="13">
        <f t="shared" si="15"/>
        <v>248277.51377948528</v>
      </c>
      <c r="Y43" s="13">
        <f t="shared" si="16"/>
        <v>1054.0100843236262</v>
      </c>
      <c r="Z43" s="14">
        <f t="shared" si="9"/>
        <v>620.69378444871325</v>
      </c>
      <c r="AA43" s="13">
        <f t="shared" si="17"/>
        <v>433.31629987491294</v>
      </c>
      <c r="AB43" s="13">
        <f t="shared" si="18"/>
        <v>247844.19747961036</v>
      </c>
      <c r="AC43" s="1">
        <f t="shared" si="19"/>
        <v>5</v>
      </c>
      <c r="AD43" s="47"/>
    </row>
    <row r="44" spans="1:30" x14ac:dyDescent="0.25">
      <c r="B44" s="34">
        <v>6</v>
      </c>
      <c r="C44" s="35">
        <f t="shared" ca="1" si="10"/>
        <v>176829.8250439738</v>
      </c>
      <c r="D44" s="36">
        <f t="shared" ca="1" si="0"/>
        <v>20003.676270269596</v>
      </c>
      <c r="E44" s="36">
        <f t="shared" ca="1" si="1"/>
        <v>4240.9454195227354</v>
      </c>
      <c r="F44" s="36">
        <f t="shared" ca="1" si="2"/>
        <v>15762.730850746855</v>
      </c>
      <c r="G44" s="35">
        <f t="shared" ca="1" si="3"/>
        <v>161067.09419322695</v>
      </c>
      <c r="H44" s="113"/>
      <c r="I44" s="34">
        <v>6</v>
      </c>
      <c r="J44" s="35">
        <f t="shared" ca="1" si="11"/>
        <v>222265.9083667435</v>
      </c>
      <c r="K44" s="36">
        <f t="shared" ca="1" si="4"/>
        <v>12648.121011883517</v>
      </c>
      <c r="L44" s="36">
        <f t="shared" ca="1" si="5"/>
        <v>6585.0611796321</v>
      </c>
      <c r="M44" s="36">
        <f t="shared" ca="1" si="6"/>
        <v>6063.0598322514152</v>
      </c>
      <c r="N44" s="35">
        <f t="shared" ca="1" si="7"/>
        <v>216202.84853449208</v>
      </c>
      <c r="Q44" s="12">
        <v>6</v>
      </c>
      <c r="R44" s="13">
        <f t="shared" si="12"/>
        <v>244245.37384637669</v>
      </c>
      <c r="S44" s="13">
        <f t="shared" si="20"/>
        <v>1666.973022522466</v>
      </c>
      <c r="T44" s="14">
        <f t="shared" si="13"/>
        <v>508.84452884661812</v>
      </c>
      <c r="U44" s="13">
        <f t="shared" si="8"/>
        <v>1158.1284936758479</v>
      </c>
      <c r="V44" s="13">
        <f t="shared" si="14"/>
        <v>243087.24535270085</v>
      </c>
      <c r="W44" s="12">
        <v>6</v>
      </c>
      <c r="X44" s="13">
        <f t="shared" si="15"/>
        <v>247844.19747961036</v>
      </c>
      <c r="Y44" s="13">
        <f t="shared" si="16"/>
        <v>1054.0100843236262</v>
      </c>
      <c r="Z44" s="14">
        <f t="shared" si="9"/>
        <v>619.61049369902582</v>
      </c>
      <c r="AA44" s="13">
        <f t="shared" si="17"/>
        <v>434.39959062460036</v>
      </c>
      <c r="AB44" s="13">
        <f t="shared" si="18"/>
        <v>247409.79788898575</v>
      </c>
      <c r="AC44" s="1">
        <f t="shared" si="19"/>
        <v>6</v>
      </c>
      <c r="AD44" s="47"/>
    </row>
    <row r="45" spans="1:30" x14ac:dyDescent="0.25">
      <c r="B45" s="34">
        <v>7</v>
      </c>
      <c r="C45" s="35">
        <f t="shared" ca="1" si="10"/>
        <v>161067.09419322695</v>
      </c>
      <c r="D45" s="36">
        <f t="shared" ca="1" si="0"/>
        <v>20003.676270269596</v>
      </c>
      <c r="E45" s="36">
        <f t="shared" ca="1" si="1"/>
        <v>3842.3302784644648</v>
      </c>
      <c r="F45" s="36">
        <f t="shared" ca="1" si="2"/>
        <v>16161.345991805127</v>
      </c>
      <c r="G45" s="35">
        <f t="shared" ca="1" si="3"/>
        <v>144905.74820142181</v>
      </c>
      <c r="H45" s="113"/>
      <c r="I45" s="34">
        <v>7</v>
      </c>
      <c r="J45" s="35">
        <f t="shared" ca="1" si="11"/>
        <v>216202.84853449208</v>
      </c>
      <c r="K45" s="36">
        <f t="shared" ca="1" si="4"/>
        <v>12648.121011883517</v>
      </c>
      <c r="L45" s="36">
        <f t="shared" ca="1" si="5"/>
        <v>6400.6474130103225</v>
      </c>
      <c r="M45" s="36">
        <f t="shared" ca="1" si="6"/>
        <v>6247.4735988731918</v>
      </c>
      <c r="N45" s="35">
        <f t="shared" ca="1" si="7"/>
        <v>209955.37493561889</v>
      </c>
      <c r="Q45" s="12">
        <v>7</v>
      </c>
      <c r="R45" s="13">
        <f t="shared" si="12"/>
        <v>243087.24535270085</v>
      </c>
      <c r="S45" s="13">
        <f t="shared" si="20"/>
        <v>1666.973022522466</v>
      </c>
      <c r="T45" s="14">
        <f t="shared" si="13"/>
        <v>506.43176115146008</v>
      </c>
      <c r="U45" s="13">
        <f t="shared" si="8"/>
        <v>1160.5412613710059</v>
      </c>
      <c r="V45" s="13">
        <f t="shared" si="14"/>
        <v>241926.70409132986</v>
      </c>
      <c r="W45" s="12">
        <v>7</v>
      </c>
      <c r="X45" s="13">
        <f t="shared" si="15"/>
        <v>247409.79788898575</v>
      </c>
      <c r="Y45" s="13">
        <f t="shared" si="16"/>
        <v>1054.0100843236262</v>
      </c>
      <c r="Z45" s="14">
        <f t="shared" si="9"/>
        <v>618.52449472246428</v>
      </c>
      <c r="AA45" s="13">
        <f t="shared" si="17"/>
        <v>435.48558960116191</v>
      </c>
      <c r="AB45" s="13">
        <f t="shared" si="18"/>
        <v>246974.31229938459</v>
      </c>
      <c r="AC45" s="1">
        <f t="shared" si="19"/>
        <v>7</v>
      </c>
      <c r="AD45" s="47"/>
    </row>
    <row r="46" spans="1:30" x14ac:dyDescent="0.25">
      <c r="B46" s="34">
        <v>8</v>
      </c>
      <c r="C46" s="35">
        <f t="shared" ca="1" si="10"/>
        <v>144905.74820142181</v>
      </c>
      <c r="D46" s="36">
        <f t="shared" ca="1" si="0"/>
        <v>20003.676270269596</v>
      </c>
      <c r="E46" s="36">
        <f t="shared" ca="1" si="1"/>
        <v>3433.6347755586548</v>
      </c>
      <c r="F46" s="36">
        <f t="shared" ca="1" si="2"/>
        <v>16570.041494710938</v>
      </c>
      <c r="G46" s="35">
        <f t="shared" ca="1" si="3"/>
        <v>128335.70670671087</v>
      </c>
      <c r="H46" s="113"/>
      <c r="I46" s="34">
        <v>8</v>
      </c>
      <c r="J46" s="35">
        <f t="shared" ca="1" si="11"/>
        <v>209955.37493561889</v>
      </c>
      <c r="K46" s="36">
        <f t="shared" ca="1" si="4"/>
        <v>12648.121011883517</v>
      </c>
      <c r="L46" s="36">
        <f t="shared" ca="1" si="5"/>
        <v>6210.6245252087219</v>
      </c>
      <c r="M46" s="36">
        <f t="shared" ca="1" si="6"/>
        <v>6437.4964866747914</v>
      </c>
      <c r="N46" s="35">
        <f t="shared" ca="1" si="7"/>
        <v>203517.8784489441</v>
      </c>
      <c r="Q46" s="12">
        <v>8</v>
      </c>
      <c r="R46" s="13">
        <f t="shared" si="12"/>
        <v>241926.70409132986</v>
      </c>
      <c r="S46" s="13">
        <f t="shared" si="20"/>
        <v>1666.973022522466</v>
      </c>
      <c r="T46" s="14">
        <f t="shared" si="13"/>
        <v>504.0139668569372</v>
      </c>
      <c r="U46" s="13">
        <f t="shared" si="8"/>
        <v>1162.9590556655287</v>
      </c>
      <c r="V46" s="13">
        <f t="shared" si="14"/>
        <v>240763.74503566432</v>
      </c>
      <c r="W46" s="12">
        <v>8</v>
      </c>
      <c r="X46" s="13">
        <f t="shared" si="15"/>
        <v>246974.31229938459</v>
      </c>
      <c r="Y46" s="13">
        <f t="shared" si="16"/>
        <v>1054.0100843236262</v>
      </c>
      <c r="Z46" s="14">
        <f t="shared" si="9"/>
        <v>617.43578074846153</v>
      </c>
      <c r="AA46" s="13">
        <f t="shared" si="17"/>
        <v>436.57430357516466</v>
      </c>
      <c r="AB46" s="13">
        <f t="shared" si="18"/>
        <v>246537.73799580944</v>
      </c>
      <c r="AC46" s="1">
        <f t="shared" si="19"/>
        <v>8</v>
      </c>
      <c r="AD46" s="47"/>
    </row>
    <row r="47" spans="1:30" x14ac:dyDescent="0.25">
      <c r="B47" s="34">
        <v>9</v>
      </c>
      <c r="C47" s="35">
        <f t="shared" ca="1" si="10"/>
        <v>128335.70670671087</v>
      </c>
      <c r="D47" s="36">
        <f t="shared" ca="1" si="0"/>
        <v>20003.676270269596</v>
      </c>
      <c r="E47" s="36">
        <f t="shared" ca="1" si="1"/>
        <v>3014.6039940083474</v>
      </c>
      <c r="F47" s="36">
        <f t="shared" ca="1" si="2"/>
        <v>16989.072276261242</v>
      </c>
      <c r="G47" s="35">
        <f t="shared" ca="1" si="3"/>
        <v>111346.63443044963</v>
      </c>
      <c r="H47" s="113"/>
      <c r="I47" s="34">
        <v>9</v>
      </c>
      <c r="J47" s="35">
        <f t="shared" ca="1" si="11"/>
        <v>203517.8784489441</v>
      </c>
      <c r="K47" s="36">
        <f t="shared" ca="1" si="4"/>
        <v>12648.121011883517</v>
      </c>
      <c r="L47" s="36">
        <f t="shared" ca="1" si="5"/>
        <v>6014.8219094391679</v>
      </c>
      <c r="M47" s="36">
        <f t="shared" ca="1" si="6"/>
        <v>6633.2991024443472</v>
      </c>
      <c r="N47" s="35">
        <f t="shared" ca="1" si="7"/>
        <v>196884.57934649976</v>
      </c>
      <c r="Q47" s="12">
        <v>9</v>
      </c>
      <c r="R47" s="13">
        <f t="shared" si="12"/>
        <v>240763.74503566432</v>
      </c>
      <c r="S47" s="13">
        <f t="shared" si="20"/>
        <v>1666.973022522466</v>
      </c>
      <c r="T47" s="14">
        <f t="shared" si="13"/>
        <v>501.59113549096736</v>
      </c>
      <c r="U47" s="13">
        <f t="shared" si="8"/>
        <v>1165.3818870314985</v>
      </c>
      <c r="V47" s="13">
        <f t="shared" si="14"/>
        <v>239598.36314863284</v>
      </c>
      <c r="W47" s="12">
        <v>9</v>
      </c>
      <c r="X47" s="13">
        <f t="shared" si="15"/>
        <v>246537.73799580944</v>
      </c>
      <c r="Y47" s="13">
        <f t="shared" si="16"/>
        <v>1054.0100843236262</v>
      </c>
      <c r="Z47" s="14">
        <f t="shared" si="9"/>
        <v>616.34434498952362</v>
      </c>
      <c r="AA47" s="13">
        <f t="shared" si="17"/>
        <v>437.66573933410257</v>
      </c>
      <c r="AB47" s="13">
        <f t="shared" si="18"/>
        <v>246100.07225647534</v>
      </c>
      <c r="AC47" s="1">
        <f t="shared" si="19"/>
        <v>9</v>
      </c>
      <c r="AD47" s="47"/>
    </row>
    <row r="48" spans="1:30" x14ac:dyDescent="0.25">
      <c r="B48" s="34">
        <v>10</v>
      </c>
      <c r="C48" s="35">
        <f t="shared" ca="1" si="10"/>
        <v>111346.63443044963</v>
      </c>
      <c r="D48" s="36">
        <f t="shared" ca="1" si="0"/>
        <v>20003.676270269596</v>
      </c>
      <c r="E48" s="36">
        <f t="shared" ca="1" si="1"/>
        <v>2584.9765705641312</v>
      </c>
      <c r="F48" s="36">
        <f t="shared" ca="1" si="2"/>
        <v>17418.699699705463</v>
      </c>
      <c r="G48" s="35">
        <f ca="1">C48-F48</f>
        <v>93927.934730744164</v>
      </c>
      <c r="H48" s="113"/>
      <c r="I48" s="34">
        <v>10</v>
      </c>
      <c r="J48" s="35">
        <f t="shared" ca="1" si="11"/>
        <v>196884.57934649976</v>
      </c>
      <c r="K48" s="36">
        <f t="shared" ca="1" si="4"/>
        <v>12648.121011883517</v>
      </c>
      <c r="L48" s="36">
        <f t="shared" ca="1" si="5"/>
        <v>5813.0637697448137</v>
      </c>
      <c r="M48" s="36">
        <f t="shared" ca="1" si="6"/>
        <v>6835.0572421387005</v>
      </c>
      <c r="N48" s="35">
        <f t="shared" ca="1" si="7"/>
        <v>190049.52210436107</v>
      </c>
      <c r="Q48" s="12">
        <v>10</v>
      </c>
      <c r="R48" s="13">
        <f t="shared" si="12"/>
        <v>239598.36314863284</v>
      </c>
      <c r="S48" s="13">
        <f t="shared" si="20"/>
        <v>1666.973022522466</v>
      </c>
      <c r="T48" s="14">
        <f t="shared" si="13"/>
        <v>499.16325655965176</v>
      </c>
      <c r="U48" s="13">
        <f t="shared" si="8"/>
        <v>1167.8097659628143</v>
      </c>
      <c r="V48" s="13">
        <f t="shared" si="14"/>
        <v>238430.55338267001</v>
      </c>
      <c r="W48" s="12">
        <v>10</v>
      </c>
      <c r="X48" s="13">
        <f t="shared" si="15"/>
        <v>246100.07225647534</v>
      </c>
      <c r="Y48" s="13">
        <f t="shared" si="16"/>
        <v>1054.0100843236262</v>
      </c>
      <c r="Z48" s="14">
        <f t="shared" si="9"/>
        <v>615.25018064118831</v>
      </c>
      <c r="AA48" s="13">
        <f t="shared" si="17"/>
        <v>438.75990368243788</v>
      </c>
      <c r="AB48" s="13">
        <f t="shared" si="18"/>
        <v>245661.31235279291</v>
      </c>
      <c r="AC48" s="1">
        <f t="shared" si="19"/>
        <v>10</v>
      </c>
      <c r="AD48" s="47"/>
    </row>
    <row r="49" spans="2:30" x14ac:dyDescent="0.25">
      <c r="B49" s="34">
        <v>11</v>
      </c>
      <c r="C49" s="35">
        <f t="shared" ca="1" si="10"/>
        <v>93927.934730744164</v>
      </c>
      <c r="D49" s="36">
        <f t="shared" ca="1" si="0"/>
        <v>20003.676270269596</v>
      </c>
      <c r="E49" s="36">
        <f t="shared" ca="1" si="1"/>
        <v>2144.4845325033043</v>
      </c>
      <c r="F49" s="36">
        <f t="shared" ca="1" si="2"/>
        <v>17859.191737766287</v>
      </c>
      <c r="G49" s="35">
        <f t="shared" ca="1" si="3"/>
        <v>76068.742992977874</v>
      </c>
      <c r="H49" s="113"/>
      <c r="I49" s="34">
        <v>11</v>
      </c>
      <c r="J49" s="35">
        <f t="shared" ca="1" si="11"/>
        <v>190049.52210436107</v>
      </c>
      <c r="K49" s="36">
        <f t="shared" ca="1" si="4"/>
        <v>12648.121011883517</v>
      </c>
      <c r="L49" s="36">
        <f t="shared" ca="1" si="5"/>
        <v>5605.1689631665677</v>
      </c>
      <c r="M49" s="36">
        <f t="shared" ca="1" si="6"/>
        <v>7042.9520487169484</v>
      </c>
      <c r="N49" s="35">
        <f t="shared" ca="1" si="7"/>
        <v>183006.57005564412</v>
      </c>
      <c r="Q49" s="12">
        <v>11</v>
      </c>
      <c r="R49" s="13">
        <f t="shared" si="12"/>
        <v>238430.55338267001</v>
      </c>
      <c r="S49" s="13">
        <f t="shared" si="20"/>
        <v>1666.973022522466</v>
      </c>
      <c r="T49" s="14">
        <f t="shared" si="13"/>
        <v>496.73031954722916</v>
      </c>
      <c r="U49" s="13">
        <f t="shared" si="8"/>
        <v>1170.2427029752369</v>
      </c>
      <c r="V49" s="13">
        <f t="shared" si="14"/>
        <v>237260.31067969478</v>
      </c>
      <c r="W49" s="12">
        <v>11</v>
      </c>
      <c r="X49" s="13">
        <f t="shared" si="15"/>
        <v>245661.31235279291</v>
      </c>
      <c r="Y49" s="13">
        <f t="shared" si="16"/>
        <v>1054.0100843236262</v>
      </c>
      <c r="Z49" s="14">
        <f t="shared" si="9"/>
        <v>614.15328088198225</v>
      </c>
      <c r="AA49" s="13">
        <f t="shared" si="17"/>
        <v>439.85680344164393</v>
      </c>
      <c r="AB49" s="13">
        <f t="shared" si="18"/>
        <v>245221.45554935126</v>
      </c>
      <c r="AC49" s="1">
        <f t="shared" si="19"/>
        <v>11</v>
      </c>
      <c r="AD49" s="47"/>
    </row>
    <row r="50" spans="2:30" x14ac:dyDescent="0.25">
      <c r="B50" s="34">
        <v>12</v>
      </c>
      <c r="C50" s="35">
        <f t="shared" ca="1" si="10"/>
        <v>76068.742992977874</v>
      </c>
      <c r="D50" s="36">
        <f t="shared" ca="1" si="0"/>
        <v>20003.676270269596</v>
      </c>
      <c r="E50" s="36">
        <f t="shared" ca="1" si="1"/>
        <v>1692.8531304864944</v>
      </c>
      <c r="F50" s="36">
        <f t="shared" ca="1" si="2"/>
        <v>18310.823139783097</v>
      </c>
      <c r="G50" s="35">
        <f t="shared" ca="1" si="3"/>
        <v>57757.919853194777</v>
      </c>
      <c r="H50" s="113"/>
      <c r="I50" s="34">
        <v>12</v>
      </c>
      <c r="J50" s="35">
        <f t="shared" ca="1" si="11"/>
        <v>183006.57005564412</v>
      </c>
      <c r="K50" s="36">
        <f t="shared" ca="1" si="4"/>
        <v>12648.121011883517</v>
      </c>
      <c r="L50" s="36">
        <f t="shared" ca="1" si="5"/>
        <v>5390.9508371088941</v>
      </c>
      <c r="M50" s="36">
        <f t="shared" ca="1" si="6"/>
        <v>7257.1701747746192</v>
      </c>
      <c r="N50" s="35">
        <f t="shared" ca="1" si="7"/>
        <v>175749.39988086949</v>
      </c>
      <c r="Q50" s="12">
        <v>12</v>
      </c>
      <c r="R50" s="13">
        <f t="shared" si="12"/>
        <v>237260.31067969478</v>
      </c>
      <c r="S50" s="13">
        <f t="shared" si="20"/>
        <v>1666.973022522466</v>
      </c>
      <c r="T50" s="14">
        <f t="shared" si="13"/>
        <v>494.29231391603076</v>
      </c>
      <c r="U50" s="13">
        <f t="shared" si="8"/>
        <v>1172.6807086064352</v>
      </c>
      <c r="V50" s="13">
        <f t="shared" si="14"/>
        <v>236087.62997108835</v>
      </c>
      <c r="W50" s="12">
        <v>12</v>
      </c>
      <c r="X50" s="13">
        <f t="shared" si="15"/>
        <v>245221.45554935126</v>
      </c>
      <c r="Y50" s="13">
        <f t="shared" si="16"/>
        <v>1054.0100843236262</v>
      </c>
      <c r="Z50" s="14">
        <f t="shared" si="9"/>
        <v>613.05363887337819</v>
      </c>
      <c r="AA50" s="13">
        <f t="shared" si="17"/>
        <v>440.956445450248</v>
      </c>
      <c r="AB50" s="13">
        <f t="shared" si="18"/>
        <v>244780.49910390101</v>
      </c>
      <c r="AC50" s="1">
        <f t="shared" si="19"/>
        <v>12</v>
      </c>
      <c r="AD50" s="47"/>
    </row>
    <row r="51" spans="2:30" x14ac:dyDescent="0.25">
      <c r="B51" s="34">
        <v>13</v>
      </c>
      <c r="C51" s="35">
        <f t="shared" ca="1" si="10"/>
        <v>57757.919853194777</v>
      </c>
      <c r="D51" s="36">
        <f t="shared" ca="1" si="0"/>
        <v>20003.676270269596</v>
      </c>
      <c r="E51" s="36">
        <f t="shared" ca="1" si="1"/>
        <v>1229.8006671874818</v>
      </c>
      <c r="F51" s="36">
        <f t="shared" ca="1" si="2"/>
        <v>18773.875603082106</v>
      </c>
      <c r="G51" s="35">
        <f t="shared" ca="1" si="3"/>
        <v>38984.044250112667</v>
      </c>
      <c r="H51" s="113"/>
      <c r="I51" s="34">
        <v>13</v>
      </c>
      <c r="J51" s="35">
        <f t="shared" ca="1" si="11"/>
        <v>175749.39988086949</v>
      </c>
      <c r="K51" s="36">
        <f t="shared" ca="1" si="4"/>
        <v>12648.121011883517</v>
      </c>
      <c r="L51" s="36">
        <f t="shared" ca="1" si="5"/>
        <v>5170.2170617589591</v>
      </c>
      <c r="M51" s="36">
        <f t="shared" ca="1" si="6"/>
        <v>7477.9039501245552</v>
      </c>
      <c r="N51" s="35">
        <f t="shared" ca="1" si="7"/>
        <v>168271.49593074495</v>
      </c>
      <c r="Q51" s="12">
        <v>13</v>
      </c>
      <c r="R51" s="13">
        <f t="shared" si="12"/>
        <v>236087.62997108835</v>
      </c>
      <c r="S51" s="13">
        <f t="shared" si="20"/>
        <v>1666.973022522466</v>
      </c>
      <c r="T51" s="14">
        <f t="shared" si="13"/>
        <v>491.84922910643405</v>
      </c>
      <c r="U51" s="13">
        <f t="shared" si="8"/>
        <v>1175.123793416032</v>
      </c>
      <c r="V51" s="13">
        <f t="shared" si="14"/>
        <v>234912.5061776723</v>
      </c>
      <c r="W51" s="12">
        <v>13</v>
      </c>
      <c r="X51" s="13">
        <f t="shared" si="15"/>
        <v>244780.49910390101</v>
      </c>
      <c r="Y51" s="13">
        <f t="shared" si="16"/>
        <v>1054.0100843236262</v>
      </c>
      <c r="Z51" s="14">
        <f t="shared" si="9"/>
        <v>611.9512477597525</v>
      </c>
      <c r="AA51" s="13">
        <f t="shared" si="17"/>
        <v>442.05883656387368</v>
      </c>
      <c r="AB51" s="13">
        <f t="shared" si="18"/>
        <v>244338.44026733714</v>
      </c>
      <c r="AC51" s="1">
        <f t="shared" si="19"/>
        <v>13</v>
      </c>
      <c r="AD51" s="47"/>
    </row>
    <row r="52" spans="2:30" x14ac:dyDescent="0.25">
      <c r="B52" s="34">
        <v>14</v>
      </c>
      <c r="C52" s="35">
        <f t="shared" ca="1" si="10"/>
        <v>38984.044250112667</v>
      </c>
      <c r="D52" s="36">
        <f t="shared" ca="1" si="0"/>
        <v>20003.676270269596</v>
      </c>
      <c r="E52" s="36">
        <f t="shared" ca="1" si="1"/>
        <v>755.03832158932585</v>
      </c>
      <c r="F52" s="36">
        <f t="shared" ca="1" si="2"/>
        <v>19248.637948680262</v>
      </c>
      <c r="G52" s="35">
        <f t="shared" ca="1" si="3"/>
        <v>19735.406301432406</v>
      </c>
      <c r="H52" s="113"/>
      <c r="I52" s="34">
        <v>14</v>
      </c>
      <c r="J52" s="35">
        <f t="shared" ca="1" si="11"/>
        <v>168271.49593074495</v>
      </c>
      <c r="K52" s="36">
        <f t="shared" ca="1" si="4"/>
        <v>12648.121011883517</v>
      </c>
      <c r="L52" s="36">
        <f t="shared" ca="1" si="5"/>
        <v>4942.7694574086263</v>
      </c>
      <c r="M52" s="36">
        <f t="shared" ca="1" si="6"/>
        <v>7705.3515544748889</v>
      </c>
      <c r="N52" s="35">
        <f t="shared" ca="1" si="7"/>
        <v>160566.14437627007</v>
      </c>
      <c r="Q52" s="12">
        <v>14</v>
      </c>
      <c r="R52" s="13">
        <f t="shared" si="12"/>
        <v>234912.5061776723</v>
      </c>
      <c r="S52" s="13">
        <f t="shared" si="20"/>
        <v>1666.973022522466</v>
      </c>
      <c r="T52" s="14">
        <f t="shared" si="13"/>
        <v>489.4010545368173</v>
      </c>
      <c r="U52" s="13">
        <f t="shared" si="8"/>
        <v>1177.5719679856486</v>
      </c>
      <c r="V52" s="13">
        <f t="shared" si="14"/>
        <v>233734.93420968665</v>
      </c>
      <c r="W52" s="12">
        <v>14</v>
      </c>
      <c r="X52" s="13">
        <f t="shared" si="15"/>
        <v>244338.44026733714</v>
      </c>
      <c r="Y52" s="13">
        <f t="shared" si="16"/>
        <v>1054.0100843236262</v>
      </c>
      <c r="Z52" s="14">
        <f t="shared" si="9"/>
        <v>610.84610066834284</v>
      </c>
      <c r="AA52" s="13">
        <f t="shared" si="17"/>
        <v>443.16398365528335</v>
      </c>
      <c r="AB52" s="13">
        <f t="shared" si="18"/>
        <v>243895.27628368186</v>
      </c>
      <c r="AC52" s="1">
        <f t="shared" si="19"/>
        <v>14</v>
      </c>
      <c r="AD52" s="47"/>
    </row>
    <row r="53" spans="2:30" x14ac:dyDescent="0.25">
      <c r="B53" s="34">
        <v>15</v>
      </c>
      <c r="C53" s="35">
        <f t="shared" ca="1" si="10"/>
        <v>19735.406301432406</v>
      </c>
      <c r="D53" s="36">
        <f t="shared" ca="1" si="0"/>
        <v>20003.676270269596</v>
      </c>
      <c r="E53" s="36">
        <f t="shared" ca="1" si="1"/>
        <v>268.26996883722558</v>
      </c>
      <c r="F53" s="36">
        <f t="shared" ca="1" si="2"/>
        <v>19735.406301432366</v>
      </c>
      <c r="G53" s="35">
        <f t="shared" ca="1" si="3"/>
        <v>4.0017766878008842E-11</v>
      </c>
      <c r="H53" s="113"/>
      <c r="I53" s="34">
        <v>15</v>
      </c>
      <c r="J53" s="35">
        <f t="shared" ca="1" si="11"/>
        <v>160566.14437627007</v>
      </c>
      <c r="K53" s="36">
        <f t="shared" ca="1" si="4"/>
        <v>12648.121011883517</v>
      </c>
      <c r="L53" s="36">
        <f t="shared" ca="1" si="5"/>
        <v>4708.4038165242901</v>
      </c>
      <c r="M53" s="36">
        <f t="shared" ca="1" si="6"/>
        <v>7939.7171953592251</v>
      </c>
      <c r="N53" s="35">
        <f t="shared" ca="1" si="7"/>
        <v>152626.42718091083</v>
      </c>
      <c r="Q53" s="12">
        <v>15</v>
      </c>
      <c r="R53" s="13">
        <f t="shared" si="12"/>
        <v>233734.93420968665</v>
      </c>
      <c r="S53" s="13">
        <f t="shared" si="20"/>
        <v>1666.973022522466</v>
      </c>
      <c r="T53" s="14">
        <f t="shared" si="13"/>
        <v>486.94777960351382</v>
      </c>
      <c r="U53" s="13">
        <f t="shared" si="8"/>
        <v>1180.0252429189522</v>
      </c>
      <c r="V53" s="13">
        <f t="shared" si="14"/>
        <v>232554.90896676769</v>
      </c>
      <c r="W53" s="12">
        <v>15</v>
      </c>
      <c r="X53" s="13">
        <f t="shared" si="15"/>
        <v>243895.27628368186</v>
      </c>
      <c r="Y53" s="13">
        <f t="shared" si="16"/>
        <v>1054.0100843236262</v>
      </c>
      <c r="Z53" s="14">
        <f t="shared" si="9"/>
        <v>609.73819070920456</v>
      </c>
      <c r="AA53" s="13">
        <f t="shared" si="17"/>
        <v>444.27189361442163</v>
      </c>
      <c r="AB53" s="13">
        <f t="shared" si="18"/>
        <v>243451.00439006745</v>
      </c>
      <c r="AC53" s="1">
        <f t="shared" si="19"/>
        <v>15</v>
      </c>
      <c r="AD53" s="47"/>
    </row>
    <row r="54" spans="2:30" x14ac:dyDescent="0.25">
      <c r="B54" s="34">
        <v>16</v>
      </c>
      <c r="C54" s="35">
        <f t="shared" ca="1" si="10"/>
        <v>4.0017766878008842E-11</v>
      </c>
      <c r="D54" s="36">
        <f t="shared" ca="1" si="0"/>
        <v>0</v>
      </c>
      <c r="E54" s="36">
        <f t="shared" ca="1" si="1"/>
        <v>0</v>
      </c>
      <c r="F54" s="36">
        <f t="shared" ca="1" si="2"/>
        <v>0</v>
      </c>
      <c r="G54" s="35">
        <f t="shared" ca="1" si="3"/>
        <v>4.0017766878008842E-11</v>
      </c>
      <c r="H54" s="113"/>
      <c r="I54" s="34">
        <v>16</v>
      </c>
      <c r="J54" s="35">
        <f t="shared" ca="1" si="11"/>
        <v>152626.42718091083</v>
      </c>
      <c r="K54" s="36">
        <f t="shared" ca="1" si="4"/>
        <v>12648.121011883517</v>
      </c>
      <c r="L54" s="36">
        <f t="shared" ca="1" si="5"/>
        <v>4466.9097204048103</v>
      </c>
      <c r="M54" s="36">
        <f t="shared" ca="1" si="6"/>
        <v>8181.2112914787031</v>
      </c>
      <c r="N54" s="35">
        <f t="shared" ca="1" si="7"/>
        <v>144445.21588943212</v>
      </c>
      <c r="Q54" s="12">
        <v>16</v>
      </c>
      <c r="R54" s="13">
        <f t="shared" si="12"/>
        <v>232554.90896676769</v>
      </c>
      <c r="S54" s="13">
        <f t="shared" si="20"/>
        <v>1666.973022522466</v>
      </c>
      <c r="T54" s="14">
        <f t="shared" si="13"/>
        <v>484.489393680766</v>
      </c>
      <c r="U54" s="13">
        <f t="shared" si="8"/>
        <v>1182.4836288417</v>
      </c>
      <c r="V54" s="13">
        <f t="shared" si="14"/>
        <v>231372.42533792599</v>
      </c>
      <c r="W54" s="12">
        <v>16</v>
      </c>
      <c r="X54" s="13">
        <f t="shared" si="15"/>
        <v>243451.00439006745</v>
      </c>
      <c r="Y54" s="13">
        <f t="shared" si="16"/>
        <v>1054.0100843236262</v>
      </c>
      <c r="Z54" s="14">
        <f t="shared" si="9"/>
        <v>608.62751097516855</v>
      </c>
      <c r="AA54" s="13">
        <f t="shared" si="17"/>
        <v>445.38257334845764</v>
      </c>
      <c r="AB54" s="13">
        <f t="shared" si="18"/>
        <v>243005.62181671898</v>
      </c>
      <c r="AC54" s="1">
        <f t="shared" si="19"/>
        <v>16</v>
      </c>
      <c r="AD54" s="47"/>
    </row>
    <row r="55" spans="2:30" x14ac:dyDescent="0.25">
      <c r="B55" s="34">
        <v>17</v>
      </c>
      <c r="C55" s="35">
        <f t="shared" ca="1" si="10"/>
        <v>4.0017766878008842E-11</v>
      </c>
      <c r="D55" s="36">
        <f t="shared" ca="1" si="0"/>
        <v>0</v>
      </c>
      <c r="E55" s="36">
        <f t="shared" ca="1" si="1"/>
        <v>0</v>
      </c>
      <c r="F55" s="36">
        <f t="shared" ca="1" si="2"/>
        <v>0</v>
      </c>
      <c r="G55" s="35">
        <f t="shared" ca="1" si="3"/>
        <v>4.0017766878008842E-11</v>
      </c>
      <c r="H55" s="113"/>
      <c r="I55" s="34">
        <v>17</v>
      </c>
      <c r="J55" s="35">
        <f t="shared" ca="1" si="11"/>
        <v>144445.21588943212</v>
      </c>
      <c r="K55" s="36">
        <f t="shared" ca="1" si="4"/>
        <v>12648.121011883517</v>
      </c>
      <c r="L55" s="36">
        <f t="shared" ca="1" si="5"/>
        <v>4218.0703502628949</v>
      </c>
      <c r="M55" s="36">
        <f t="shared" ca="1" si="6"/>
        <v>8430.0506616206203</v>
      </c>
      <c r="N55" s="35">
        <f t="shared" ca="1" si="7"/>
        <v>136015.16522781149</v>
      </c>
      <c r="Q55" s="12">
        <v>17</v>
      </c>
      <c r="R55" s="13">
        <f t="shared" si="12"/>
        <v>231372.42533792599</v>
      </c>
      <c r="S55" s="13">
        <f t="shared" si="20"/>
        <v>1666.973022522466</v>
      </c>
      <c r="T55" s="14">
        <f t="shared" si="13"/>
        <v>482.02588612067916</v>
      </c>
      <c r="U55" s="13">
        <f t="shared" si="8"/>
        <v>1184.9471364017868</v>
      </c>
      <c r="V55" s="13">
        <f t="shared" si="14"/>
        <v>230187.47820152421</v>
      </c>
      <c r="W55" s="12">
        <v>17</v>
      </c>
      <c r="X55" s="13">
        <f t="shared" si="15"/>
        <v>243005.62181671898</v>
      </c>
      <c r="Y55" s="13">
        <f t="shared" si="16"/>
        <v>1054.0100843236262</v>
      </c>
      <c r="Z55" s="14">
        <f t="shared" si="9"/>
        <v>607.51405454179746</v>
      </c>
      <c r="AA55" s="13">
        <f t="shared" si="17"/>
        <v>446.49602978182872</v>
      </c>
      <c r="AB55" s="13">
        <f t="shared" si="18"/>
        <v>242559.12578693716</v>
      </c>
      <c r="AC55" s="1">
        <f t="shared" si="19"/>
        <v>17</v>
      </c>
      <c r="AD55" s="47"/>
    </row>
    <row r="56" spans="2:30" x14ac:dyDescent="0.25">
      <c r="B56" s="34">
        <v>18</v>
      </c>
      <c r="C56" s="35">
        <f t="shared" ca="1" si="10"/>
        <v>4.0017766878008842E-11</v>
      </c>
      <c r="D56" s="36">
        <f t="shared" ca="1" si="0"/>
        <v>0</v>
      </c>
      <c r="E56" s="36">
        <f t="shared" ca="1" si="1"/>
        <v>0</v>
      </c>
      <c r="F56" s="36">
        <f t="shared" ca="1" si="2"/>
        <v>0</v>
      </c>
      <c r="G56" s="35">
        <f t="shared" ca="1" si="3"/>
        <v>4.0017766878008842E-11</v>
      </c>
      <c r="H56" s="113"/>
      <c r="I56" s="34">
        <v>18</v>
      </c>
      <c r="J56" s="35">
        <f t="shared" ca="1" si="11"/>
        <v>136015.16522781149</v>
      </c>
      <c r="K56" s="36">
        <f t="shared" ca="1" si="4"/>
        <v>12648.121011883517</v>
      </c>
      <c r="L56" s="36">
        <f t="shared" ca="1" si="5"/>
        <v>3961.6622925603583</v>
      </c>
      <c r="M56" s="36">
        <f t="shared" ca="1" si="6"/>
        <v>8686.4587193231564</v>
      </c>
      <c r="N56" s="35">
        <f t="shared" ca="1" si="7"/>
        <v>127328.70650848834</v>
      </c>
      <c r="Q56" s="12">
        <v>18</v>
      </c>
      <c r="R56" s="13">
        <f t="shared" si="12"/>
        <v>230187.47820152421</v>
      </c>
      <c r="S56" s="13">
        <f t="shared" si="20"/>
        <v>1666.973022522466</v>
      </c>
      <c r="T56" s="14">
        <f t="shared" si="13"/>
        <v>479.55724625317544</v>
      </c>
      <c r="U56" s="13">
        <f t="shared" si="8"/>
        <v>1187.4157762692905</v>
      </c>
      <c r="V56" s="13">
        <f t="shared" si="14"/>
        <v>229000.06242525493</v>
      </c>
      <c r="W56" s="12">
        <v>18</v>
      </c>
      <c r="X56" s="13">
        <f t="shared" si="15"/>
        <v>242559.12578693716</v>
      </c>
      <c r="Y56" s="13">
        <f t="shared" si="16"/>
        <v>1054.0100843236262</v>
      </c>
      <c r="Z56" s="14">
        <f t="shared" si="9"/>
        <v>606.39781446734287</v>
      </c>
      <c r="AA56" s="13">
        <f t="shared" si="17"/>
        <v>447.61226985628332</v>
      </c>
      <c r="AB56" s="13">
        <f t="shared" si="18"/>
        <v>242111.51351708086</v>
      </c>
      <c r="AC56" s="1">
        <f t="shared" si="19"/>
        <v>18</v>
      </c>
      <c r="AD56" s="47"/>
    </row>
    <row r="57" spans="2:30" x14ac:dyDescent="0.25">
      <c r="B57" s="34">
        <v>19</v>
      </c>
      <c r="C57" s="35">
        <f t="shared" ca="1" si="10"/>
        <v>4.0017766878008842E-11</v>
      </c>
      <c r="D57" s="36">
        <f t="shared" ca="1" si="0"/>
        <v>0</v>
      </c>
      <c r="E57" s="36">
        <f t="shared" ca="1" si="1"/>
        <v>0</v>
      </c>
      <c r="F57" s="36">
        <f t="shared" ca="1" si="2"/>
        <v>0</v>
      </c>
      <c r="G57" s="35">
        <f ca="1">C57-F57</f>
        <v>4.0017766878008842E-11</v>
      </c>
      <c r="H57" s="113"/>
      <c r="I57" s="34">
        <v>19</v>
      </c>
      <c r="J57" s="35">
        <f t="shared" ca="1" si="11"/>
        <v>127328.70650848834</v>
      </c>
      <c r="K57" s="36">
        <f t="shared" ca="1" si="4"/>
        <v>12648.121011883517</v>
      </c>
      <c r="L57" s="36">
        <f t="shared" ca="1" si="5"/>
        <v>3697.4553384224655</v>
      </c>
      <c r="M57" s="36">
        <f t="shared" ca="1" si="6"/>
        <v>8950.6656734610497</v>
      </c>
      <c r="N57" s="35">
        <f t="shared" ca="1" si="7"/>
        <v>118378.04083502729</v>
      </c>
      <c r="Q57" s="12">
        <v>19</v>
      </c>
      <c r="R57" s="13">
        <f t="shared" si="12"/>
        <v>229000.06242525493</v>
      </c>
      <c r="S57" s="13">
        <f t="shared" si="20"/>
        <v>1666.973022522466</v>
      </c>
      <c r="T57" s="14">
        <f t="shared" si="13"/>
        <v>477.08346338594777</v>
      </c>
      <c r="U57" s="13">
        <f t="shared" si="8"/>
        <v>1189.8895591365181</v>
      </c>
      <c r="V57" s="13">
        <f t="shared" si="14"/>
        <v>227810.1728661184</v>
      </c>
      <c r="W57" s="12">
        <v>19</v>
      </c>
      <c r="X57" s="13">
        <f t="shared" si="15"/>
        <v>242111.51351708086</v>
      </c>
      <c r="Y57" s="13">
        <f t="shared" si="16"/>
        <v>1054.0100843236262</v>
      </c>
      <c r="Z57" s="14">
        <f t="shared" si="9"/>
        <v>605.27878379270214</v>
      </c>
      <c r="AA57" s="13">
        <f t="shared" si="17"/>
        <v>448.73130053092405</v>
      </c>
      <c r="AB57" s="13">
        <f t="shared" si="18"/>
        <v>241662.78221654994</v>
      </c>
      <c r="AC57" s="1">
        <f t="shared" si="19"/>
        <v>19</v>
      </c>
      <c r="AD57" s="47"/>
    </row>
    <row r="58" spans="2:30" x14ac:dyDescent="0.25">
      <c r="B58" s="34">
        <v>20</v>
      </c>
      <c r="C58" s="35">
        <f t="shared" ca="1" si="10"/>
        <v>4.0017766878008842E-11</v>
      </c>
      <c r="D58" s="36">
        <f t="shared" ca="1" si="0"/>
        <v>0</v>
      </c>
      <c r="E58" s="36">
        <f t="shared" ca="1" si="1"/>
        <v>0</v>
      </c>
      <c r="F58" s="36">
        <f t="shared" ca="1" si="2"/>
        <v>0</v>
      </c>
      <c r="G58" s="35">
        <f t="shared" ca="1" si="3"/>
        <v>4.0017766878008842E-11</v>
      </c>
      <c r="H58" s="113"/>
      <c r="I58" s="34">
        <v>20</v>
      </c>
      <c r="J58" s="35">
        <f t="shared" ca="1" si="11"/>
        <v>118378.04083502729</v>
      </c>
      <c r="K58" s="36">
        <f t="shared" ca="1" si="4"/>
        <v>12648.121011883517</v>
      </c>
      <c r="L58" s="36">
        <f t="shared" ca="1" si="5"/>
        <v>3425.2122769512657</v>
      </c>
      <c r="M58" s="36">
        <f t="shared" ca="1" si="6"/>
        <v>9222.9087349322472</v>
      </c>
      <c r="N58" s="35">
        <f t="shared" ca="1" si="7"/>
        <v>109155.13210009504</v>
      </c>
      <c r="Q58" s="12">
        <v>20</v>
      </c>
      <c r="R58" s="13">
        <f t="shared" si="12"/>
        <v>227810.1728661184</v>
      </c>
      <c r="S58" s="13">
        <f t="shared" si="20"/>
        <v>1666.973022522466</v>
      </c>
      <c r="T58" s="14">
        <f t="shared" si="13"/>
        <v>474.60452680441335</v>
      </c>
      <c r="U58" s="13">
        <f t="shared" si="8"/>
        <v>1192.3684957180526</v>
      </c>
      <c r="V58" s="13">
        <f t="shared" si="14"/>
        <v>226617.80437040035</v>
      </c>
      <c r="W58" s="12">
        <v>20</v>
      </c>
      <c r="X58" s="13">
        <f t="shared" si="15"/>
        <v>241662.78221654994</v>
      </c>
      <c r="Y58" s="13">
        <f t="shared" si="16"/>
        <v>1054.0100843236262</v>
      </c>
      <c r="Z58" s="14">
        <f t="shared" si="9"/>
        <v>604.15695554137483</v>
      </c>
      <c r="AA58" s="13">
        <f t="shared" si="17"/>
        <v>449.85312878225136</v>
      </c>
      <c r="AB58" s="13">
        <f t="shared" si="18"/>
        <v>241212.9290877677</v>
      </c>
      <c r="AC58" s="1">
        <f t="shared" si="19"/>
        <v>20</v>
      </c>
      <c r="AD58" s="47"/>
    </row>
    <row r="59" spans="2:30" x14ac:dyDescent="0.25">
      <c r="B59" s="34">
        <v>21</v>
      </c>
      <c r="C59" s="35">
        <f t="shared" ca="1" si="10"/>
        <v>4.0017766878008842E-11</v>
      </c>
      <c r="D59" s="36">
        <f t="shared" ca="1" si="0"/>
        <v>0</v>
      </c>
      <c r="E59" s="36">
        <f t="shared" ca="1" si="1"/>
        <v>0</v>
      </c>
      <c r="F59" s="36">
        <f t="shared" ca="1" si="2"/>
        <v>0</v>
      </c>
      <c r="G59" s="35">
        <f t="shared" ca="1" si="3"/>
        <v>4.0017766878008842E-11</v>
      </c>
      <c r="H59" s="113"/>
      <c r="I59" s="34">
        <v>21</v>
      </c>
      <c r="J59" s="35">
        <f t="shared" ca="1" si="11"/>
        <v>109155.13210009504</v>
      </c>
      <c r="K59" s="36">
        <f t="shared" ca="1" si="4"/>
        <v>12648.121011883517</v>
      </c>
      <c r="L59" s="36">
        <f t="shared" ca="1" si="5"/>
        <v>3144.6886822523566</v>
      </c>
      <c r="M59" s="36">
        <f t="shared" ca="1" si="6"/>
        <v>9503.4323296311577</v>
      </c>
      <c r="N59" s="35">
        <f t="shared" ca="1" si="7"/>
        <v>99651.699770463878</v>
      </c>
      <c r="Q59" s="12">
        <v>21</v>
      </c>
      <c r="R59" s="13">
        <f t="shared" si="12"/>
        <v>226617.80437040035</v>
      </c>
      <c r="S59" s="13">
        <f t="shared" si="20"/>
        <v>1666.973022522466</v>
      </c>
      <c r="T59" s="14">
        <f t="shared" si="13"/>
        <v>472.12042577166739</v>
      </c>
      <c r="U59" s="13">
        <f t="shared" si="8"/>
        <v>1194.8525967507985</v>
      </c>
      <c r="V59" s="13">
        <f t="shared" si="14"/>
        <v>225422.95177364955</v>
      </c>
      <c r="W59" s="12">
        <v>21</v>
      </c>
      <c r="X59" s="13">
        <f t="shared" si="15"/>
        <v>241212.9290877677</v>
      </c>
      <c r="Y59" s="13">
        <f t="shared" si="16"/>
        <v>1054.0100843236262</v>
      </c>
      <c r="Z59" s="14">
        <f t="shared" si="9"/>
        <v>603.0323227194192</v>
      </c>
      <c r="AA59" s="13">
        <f t="shared" si="17"/>
        <v>450.97776160420699</v>
      </c>
      <c r="AB59" s="13">
        <f t="shared" si="18"/>
        <v>240761.95132616349</v>
      </c>
      <c r="AC59" s="1">
        <f t="shared" si="19"/>
        <v>21</v>
      </c>
      <c r="AD59" s="47"/>
    </row>
    <row r="60" spans="2:30" x14ac:dyDescent="0.25">
      <c r="B60" s="34">
        <v>22</v>
      </c>
      <c r="C60" s="35">
        <f t="shared" ca="1" si="10"/>
        <v>4.0017766878008842E-11</v>
      </c>
      <c r="D60" s="36">
        <f t="shared" ca="1" si="0"/>
        <v>0</v>
      </c>
      <c r="E60" s="36">
        <f t="shared" ca="1" si="1"/>
        <v>0</v>
      </c>
      <c r="F60" s="36">
        <f t="shared" ca="1" si="2"/>
        <v>0</v>
      </c>
      <c r="G60" s="35">
        <f ca="1">C60-F60</f>
        <v>4.0017766878008842E-11</v>
      </c>
      <c r="H60" s="113"/>
      <c r="I60" s="34">
        <v>22</v>
      </c>
      <c r="J60" s="35">
        <f t="shared" ca="1" si="11"/>
        <v>99651.699770463878</v>
      </c>
      <c r="K60" s="36">
        <f t="shared" ca="1" si="4"/>
        <v>12648.121011883517</v>
      </c>
      <c r="L60" s="36">
        <f t="shared" ca="1" si="5"/>
        <v>2855.6326939838618</v>
      </c>
      <c r="M60" s="36">
        <f t="shared" ca="1" si="6"/>
        <v>9792.4883178996515</v>
      </c>
      <c r="N60" s="35">
        <f t="shared" ca="1" si="7"/>
        <v>89859.211452564225</v>
      </c>
      <c r="Q60" s="12">
        <v>22</v>
      </c>
      <c r="R60" s="13">
        <f t="shared" si="12"/>
        <v>225422.95177364955</v>
      </c>
      <c r="S60" s="13">
        <f t="shared" si="20"/>
        <v>1666.973022522466</v>
      </c>
      <c r="T60" s="14">
        <f t="shared" si="13"/>
        <v>469.63114952843654</v>
      </c>
      <c r="U60" s="13">
        <f t="shared" si="8"/>
        <v>1197.3418729940295</v>
      </c>
      <c r="V60" s="13">
        <f t="shared" si="14"/>
        <v>224225.60990065552</v>
      </c>
      <c r="W60" s="12">
        <v>22</v>
      </c>
      <c r="X60" s="13">
        <f t="shared" si="15"/>
        <v>240761.95132616349</v>
      </c>
      <c r="Y60" s="13">
        <f t="shared" si="16"/>
        <v>1054.0100843236262</v>
      </c>
      <c r="Z60" s="14">
        <f t="shared" si="9"/>
        <v>601.90487831540872</v>
      </c>
      <c r="AA60" s="13">
        <f t="shared" si="17"/>
        <v>452.10520600821746</v>
      </c>
      <c r="AB60" s="13">
        <f t="shared" si="18"/>
        <v>240309.84612015527</v>
      </c>
      <c r="AC60" s="1">
        <f t="shared" si="19"/>
        <v>22</v>
      </c>
      <c r="AD60" s="47"/>
    </row>
    <row r="61" spans="2:30" x14ac:dyDescent="0.25">
      <c r="B61" s="34">
        <v>23</v>
      </c>
      <c r="C61" s="35">
        <f t="shared" ca="1" si="10"/>
        <v>4.0017766878008842E-11</v>
      </c>
      <c r="D61" s="36">
        <f t="shared" ca="1" si="0"/>
        <v>0</v>
      </c>
      <c r="E61" s="36">
        <f t="shared" ca="1" si="1"/>
        <v>0</v>
      </c>
      <c r="F61" s="36">
        <f t="shared" ca="1" si="2"/>
        <v>0</v>
      </c>
      <c r="G61" s="35">
        <f t="shared" ca="1" si="3"/>
        <v>4.0017766878008842E-11</v>
      </c>
      <c r="H61" s="113"/>
      <c r="I61" s="34">
        <v>23</v>
      </c>
      <c r="J61" s="35">
        <f t="shared" ca="1" si="11"/>
        <v>89859.211452564225</v>
      </c>
      <c r="K61" s="36">
        <f t="shared" ca="1" si="4"/>
        <v>12648.121011883517</v>
      </c>
      <c r="L61" s="36">
        <f t="shared" ca="1" si="5"/>
        <v>2557.7847912306024</v>
      </c>
      <c r="M61" s="36">
        <f t="shared" ca="1" si="6"/>
        <v>10090.336220652911</v>
      </c>
      <c r="N61" s="35">
        <f t="shared" ca="1" si="7"/>
        <v>79768.875231911312</v>
      </c>
      <c r="Q61" s="12">
        <v>23</v>
      </c>
      <c r="R61" s="13">
        <f t="shared" si="12"/>
        <v>224225.60990065552</v>
      </c>
      <c r="S61" s="13">
        <f t="shared" si="20"/>
        <v>1666.973022522466</v>
      </c>
      <c r="T61" s="14">
        <f t="shared" si="13"/>
        <v>467.13668729303231</v>
      </c>
      <c r="U61" s="13">
        <f t="shared" si="8"/>
        <v>1199.8363352294336</v>
      </c>
      <c r="V61" s="13">
        <f t="shared" si="14"/>
        <v>223025.77356542609</v>
      </c>
      <c r="W61" s="12">
        <v>23</v>
      </c>
      <c r="X61" s="13">
        <f t="shared" si="15"/>
        <v>240309.84612015527</v>
      </c>
      <c r="Y61" s="13">
        <f t="shared" si="16"/>
        <v>1054.0100843236262</v>
      </c>
      <c r="Z61" s="14">
        <f t="shared" si="9"/>
        <v>600.77461530038818</v>
      </c>
      <c r="AA61" s="13">
        <f t="shared" si="17"/>
        <v>453.23546902323801</v>
      </c>
      <c r="AB61" s="13">
        <f t="shared" si="18"/>
        <v>239856.61065113204</v>
      </c>
      <c r="AC61" s="1">
        <f t="shared" si="19"/>
        <v>23</v>
      </c>
      <c r="AD61" s="47"/>
    </row>
    <row r="62" spans="2:30" x14ac:dyDescent="0.25">
      <c r="B62" s="34">
        <v>24</v>
      </c>
      <c r="C62" s="35">
        <f t="shared" ca="1" si="10"/>
        <v>4.0017766878008842E-11</v>
      </c>
      <c r="D62" s="36">
        <f t="shared" ca="1" si="0"/>
        <v>0</v>
      </c>
      <c r="E62" s="36">
        <f t="shared" ca="1" si="1"/>
        <v>0</v>
      </c>
      <c r="F62" s="36">
        <f t="shared" ca="1" si="2"/>
        <v>0</v>
      </c>
      <c r="G62" s="35">
        <f t="shared" ca="1" si="3"/>
        <v>4.0017766878008842E-11</v>
      </c>
      <c r="H62" s="113"/>
      <c r="I62" s="34">
        <v>24</v>
      </c>
      <c r="J62" s="35">
        <f t="shared" ca="1" si="11"/>
        <v>79768.875231911312</v>
      </c>
      <c r="K62" s="36">
        <f t="shared" ca="1" si="4"/>
        <v>12648.121011883517</v>
      </c>
      <c r="L62" s="36">
        <f t="shared" ca="1" si="5"/>
        <v>2250.8775595004208</v>
      </c>
      <c r="M62" s="36">
        <f t="shared" ca="1" si="6"/>
        <v>10397.243452383093</v>
      </c>
      <c r="N62" s="35">
        <f t="shared" ca="1" si="7"/>
        <v>69371.631779528223</v>
      </c>
      <c r="Q62" s="12">
        <v>24</v>
      </c>
      <c r="R62" s="13">
        <f t="shared" si="12"/>
        <v>223025.77356542609</v>
      </c>
      <c r="S62" s="13">
        <f t="shared" si="20"/>
        <v>1666.973022522466</v>
      </c>
      <c r="T62" s="14">
        <f t="shared" si="13"/>
        <v>464.63702826130435</v>
      </c>
      <c r="U62" s="13">
        <f t="shared" si="8"/>
        <v>1202.3359942611617</v>
      </c>
      <c r="V62" s="13">
        <f t="shared" si="14"/>
        <v>221823.43757116492</v>
      </c>
      <c r="W62" s="12">
        <v>24</v>
      </c>
      <c r="X62" s="13">
        <f t="shared" si="15"/>
        <v>239856.61065113204</v>
      </c>
      <c r="Y62" s="13">
        <f t="shared" si="16"/>
        <v>1054.0100843236262</v>
      </c>
      <c r="Z62" s="14">
        <f t="shared" si="9"/>
        <v>599.6415266278301</v>
      </c>
      <c r="AA62" s="13">
        <f t="shared" si="17"/>
        <v>454.36855769579608</v>
      </c>
      <c r="AB62" s="13">
        <f t="shared" si="18"/>
        <v>239402.24209343625</v>
      </c>
      <c r="AC62" s="1">
        <f t="shared" si="19"/>
        <v>24</v>
      </c>
      <c r="AD62" s="47"/>
    </row>
    <row r="63" spans="2:30" x14ac:dyDescent="0.25">
      <c r="B63" s="34">
        <v>25</v>
      </c>
      <c r="C63" s="35">
        <f t="shared" ca="1" si="10"/>
        <v>4.0017766878008842E-11</v>
      </c>
      <c r="D63" s="36">
        <f t="shared" ca="1" si="0"/>
        <v>0</v>
      </c>
      <c r="E63" s="36">
        <f t="shared" ca="1" si="1"/>
        <v>0</v>
      </c>
      <c r="F63" s="36">
        <f t="shared" ca="1" si="2"/>
        <v>0</v>
      </c>
      <c r="G63" s="35">
        <f t="shared" ca="1" si="3"/>
        <v>4.0017766878008842E-11</v>
      </c>
      <c r="H63" s="113"/>
      <c r="I63" s="34">
        <v>25</v>
      </c>
      <c r="J63" s="35">
        <f t="shared" ca="1" si="11"/>
        <v>69371.631779528223</v>
      </c>
      <c r="K63" s="36">
        <f t="shared" ca="1" si="4"/>
        <v>12648.121011883517</v>
      </c>
      <c r="L63" s="36">
        <f t="shared" ca="1" si="5"/>
        <v>1934.6354506334901</v>
      </c>
      <c r="M63" s="36">
        <f t="shared" ca="1" si="6"/>
        <v>10713.485561250023</v>
      </c>
      <c r="N63" s="35">
        <f t="shared" ca="1" si="7"/>
        <v>58658.146218278198</v>
      </c>
      <c r="Q63" s="12">
        <v>25</v>
      </c>
      <c r="R63" s="13">
        <f t="shared" si="12"/>
        <v>221823.43757116492</v>
      </c>
      <c r="S63" s="13">
        <f t="shared" si="20"/>
        <v>1666.973022522466</v>
      </c>
      <c r="T63" s="14">
        <f t="shared" si="13"/>
        <v>462.13216160659357</v>
      </c>
      <c r="U63" s="13">
        <f t="shared" si="8"/>
        <v>1204.8408609158723</v>
      </c>
      <c r="V63" s="13">
        <f t="shared" si="14"/>
        <v>220618.59671024905</v>
      </c>
      <c r="W63" s="12">
        <v>25</v>
      </c>
      <c r="X63" s="13">
        <f t="shared" si="15"/>
        <v>239402.24209343625</v>
      </c>
      <c r="Y63" s="13">
        <f t="shared" si="16"/>
        <v>1054.0100843236262</v>
      </c>
      <c r="Z63" s="14">
        <f t="shared" si="9"/>
        <v>598.50560523359059</v>
      </c>
      <c r="AA63" s="13">
        <f t="shared" si="17"/>
        <v>455.5044790900356</v>
      </c>
      <c r="AB63" s="13">
        <f t="shared" si="18"/>
        <v>238946.7376143462</v>
      </c>
      <c r="AC63" s="1">
        <f t="shared" si="19"/>
        <v>25</v>
      </c>
      <c r="AD63" s="47"/>
    </row>
    <row r="64" spans="2:30" x14ac:dyDescent="0.25">
      <c r="B64" s="34">
        <v>26</v>
      </c>
      <c r="C64" s="35">
        <f t="shared" ca="1" si="10"/>
        <v>4.0017766878008842E-11</v>
      </c>
      <c r="D64" s="36">
        <f t="shared" ca="1" si="0"/>
        <v>0</v>
      </c>
      <c r="E64" s="36">
        <f t="shared" ca="1" si="1"/>
        <v>0</v>
      </c>
      <c r="F64" s="36">
        <f t="shared" ca="1" si="2"/>
        <v>0</v>
      </c>
      <c r="G64" s="35">
        <f t="shared" ca="1" si="3"/>
        <v>4.0017766878008842E-11</v>
      </c>
      <c r="H64" s="113"/>
      <c r="I64" s="34">
        <v>26</v>
      </c>
      <c r="J64" s="35">
        <f t="shared" ca="1" si="11"/>
        <v>58658.146218278198</v>
      </c>
      <c r="K64" s="36">
        <f t="shared" ca="1" si="4"/>
        <v>12648.121011883517</v>
      </c>
      <c r="L64" s="36">
        <f t="shared" ca="1" si="5"/>
        <v>1608.7745354090268</v>
      </c>
      <c r="M64" s="36">
        <f t="shared" ca="1" si="6"/>
        <v>11039.346476474486</v>
      </c>
      <c r="N64" s="35">
        <f t="shared" ca="1" si="7"/>
        <v>47618.799741803712</v>
      </c>
      <c r="Q64" s="12">
        <v>26</v>
      </c>
      <c r="R64" s="13">
        <f t="shared" si="12"/>
        <v>220618.59671024905</v>
      </c>
      <c r="S64" s="13">
        <f t="shared" si="20"/>
        <v>1666.973022522466</v>
      </c>
      <c r="T64" s="14">
        <f t="shared" si="13"/>
        <v>459.62207647968552</v>
      </c>
      <c r="U64" s="13">
        <f t="shared" si="8"/>
        <v>1207.3509460427804</v>
      </c>
      <c r="V64" s="13">
        <f t="shared" si="14"/>
        <v>219411.24576420628</v>
      </c>
      <c r="W64" s="12">
        <v>26</v>
      </c>
      <c r="X64" s="13">
        <f t="shared" si="15"/>
        <v>238946.7376143462</v>
      </c>
      <c r="Y64" s="13">
        <f t="shared" si="16"/>
        <v>1054.0100843236262</v>
      </c>
      <c r="Z64" s="14">
        <f t="shared" si="9"/>
        <v>597.36684403586548</v>
      </c>
      <c r="AA64" s="13">
        <f t="shared" si="17"/>
        <v>456.6432402877607</v>
      </c>
      <c r="AB64" s="13">
        <f t="shared" si="18"/>
        <v>238490.09437405845</v>
      </c>
      <c r="AC64" s="1">
        <f t="shared" si="19"/>
        <v>26</v>
      </c>
      <c r="AD64" s="47"/>
    </row>
    <row r="65" spans="2:30" x14ac:dyDescent="0.25">
      <c r="B65" s="34">
        <v>27</v>
      </c>
      <c r="C65" s="35">
        <f t="shared" ca="1" si="10"/>
        <v>4.0017766878008842E-11</v>
      </c>
      <c r="D65" s="36">
        <f t="shared" ca="1" si="0"/>
        <v>0</v>
      </c>
      <c r="E65" s="36">
        <f t="shared" ca="1" si="1"/>
        <v>0</v>
      </c>
      <c r="F65" s="36">
        <f t="shared" ca="1" si="2"/>
        <v>0</v>
      </c>
      <c r="G65" s="35">
        <f t="shared" ca="1" si="3"/>
        <v>4.0017766878008842E-11</v>
      </c>
      <c r="H65" s="113"/>
      <c r="I65" s="34">
        <v>27</v>
      </c>
      <c r="J65" s="35">
        <f t="shared" ca="1" si="11"/>
        <v>47618.799741803712</v>
      </c>
      <c r="K65" s="36">
        <f t="shared" ca="1" si="4"/>
        <v>12648.121011883517</v>
      </c>
      <c r="L65" s="36">
        <f t="shared" ca="1" si="5"/>
        <v>1273.0022486273001</v>
      </c>
      <c r="M65" s="36">
        <f t="shared" ca="1" si="6"/>
        <v>11375.118763256214</v>
      </c>
      <c r="N65" s="35">
        <f t="shared" ca="1" si="7"/>
        <v>36243.680978547498</v>
      </c>
      <c r="Q65" s="12">
        <v>27</v>
      </c>
      <c r="R65" s="13">
        <f t="shared" si="12"/>
        <v>219411.24576420628</v>
      </c>
      <c r="S65" s="13">
        <f t="shared" si="20"/>
        <v>1666.973022522466</v>
      </c>
      <c r="T65" s="14">
        <f t="shared" si="13"/>
        <v>457.1067620087631</v>
      </c>
      <c r="U65" s="13">
        <f t="shared" si="8"/>
        <v>1209.8662605137029</v>
      </c>
      <c r="V65" s="13">
        <f t="shared" si="14"/>
        <v>218201.37950369259</v>
      </c>
      <c r="W65" s="12">
        <v>27</v>
      </c>
      <c r="X65" s="13">
        <f t="shared" si="15"/>
        <v>238490.09437405845</v>
      </c>
      <c r="Y65" s="13">
        <f t="shared" si="16"/>
        <v>1054.0100843236262</v>
      </c>
      <c r="Z65" s="14">
        <f t="shared" si="9"/>
        <v>596.22523593514609</v>
      </c>
      <c r="AA65" s="13">
        <f t="shared" si="17"/>
        <v>457.7848483884801</v>
      </c>
      <c r="AB65" s="13">
        <f t="shared" si="18"/>
        <v>238032.30952566996</v>
      </c>
      <c r="AC65" s="1">
        <f t="shared" si="19"/>
        <v>27</v>
      </c>
      <c r="AD65" s="47"/>
    </row>
    <row r="66" spans="2:30" x14ac:dyDescent="0.25">
      <c r="B66" s="34">
        <v>28</v>
      </c>
      <c r="C66" s="35">
        <f t="shared" ca="1" si="10"/>
        <v>4.0017766878008842E-11</v>
      </c>
      <c r="D66" s="36">
        <f t="shared" ca="1" si="0"/>
        <v>0</v>
      </c>
      <c r="E66" s="36">
        <f t="shared" ca="1" si="1"/>
        <v>0</v>
      </c>
      <c r="F66" s="36">
        <f t="shared" ca="1" si="2"/>
        <v>0</v>
      </c>
      <c r="G66" s="35">
        <f t="shared" ca="1" si="3"/>
        <v>4.0017766878008842E-11</v>
      </c>
      <c r="H66" s="113"/>
      <c r="I66" s="34">
        <v>28</v>
      </c>
      <c r="J66" s="35">
        <f t="shared" ca="1" si="11"/>
        <v>36243.680978547498</v>
      </c>
      <c r="K66" s="36">
        <f t="shared" ca="1" si="4"/>
        <v>12648.121011883517</v>
      </c>
      <c r="L66" s="36">
        <f t="shared" ca="1" si="5"/>
        <v>927.01712643807014</v>
      </c>
      <c r="M66" s="36">
        <f t="shared" ca="1" si="6"/>
        <v>11721.103885445445</v>
      </c>
      <c r="N66" s="35">
        <f t="shared" ca="1" si="7"/>
        <v>24522.577093102052</v>
      </c>
      <c r="Q66" s="12">
        <v>28</v>
      </c>
      <c r="R66" s="13">
        <f t="shared" si="12"/>
        <v>218201.37950369259</v>
      </c>
      <c r="S66" s="13">
        <f t="shared" si="20"/>
        <v>1666.973022522466</v>
      </c>
      <c r="T66" s="14">
        <f t="shared" si="13"/>
        <v>454.58620729935956</v>
      </c>
      <c r="U66" s="13">
        <f t="shared" si="8"/>
        <v>1212.3868152231064</v>
      </c>
      <c r="V66" s="13">
        <f t="shared" si="14"/>
        <v>216988.99268846947</v>
      </c>
      <c r="W66" s="12">
        <v>28</v>
      </c>
      <c r="X66" s="13">
        <f t="shared" si="15"/>
        <v>238032.30952566996</v>
      </c>
      <c r="Y66" s="13">
        <f t="shared" si="16"/>
        <v>1054.0100843236262</v>
      </c>
      <c r="Z66" s="14">
        <f t="shared" si="9"/>
        <v>595.0807738141749</v>
      </c>
      <c r="AA66" s="13">
        <f t="shared" si="17"/>
        <v>458.92931050945128</v>
      </c>
      <c r="AB66" s="13">
        <f t="shared" si="18"/>
        <v>237573.38021516052</v>
      </c>
      <c r="AC66" s="1">
        <f t="shared" si="19"/>
        <v>28</v>
      </c>
      <c r="AD66" s="47"/>
    </row>
    <row r="67" spans="2:30" x14ac:dyDescent="0.25">
      <c r="B67" s="34">
        <v>29</v>
      </c>
      <c r="C67" s="35">
        <f t="shared" ca="1" si="10"/>
        <v>4.0017766878008842E-11</v>
      </c>
      <c r="D67" s="36">
        <f t="shared" ca="1" si="0"/>
        <v>0</v>
      </c>
      <c r="E67" s="36">
        <f t="shared" ca="1" si="1"/>
        <v>0</v>
      </c>
      <c r="F67" s="36">
        <f t="shared" ca="1" si="2"/>
        <v>0</v>
      </c>
      <c r="G67" s="35">
        <f t="shared" ca="1" si="3"/>
        <v>4.0017766878008842E-11</v>
      </c>
      <c r="H67" s="113"/>
      <c r="I67" s="34">
        <v>29</v>
      </c>
      <c r="J67" s="35">
        <f t="shared" ca="1" si="11"/>
        <v>24522.577093102052</v>
      </c>
      <c r="K67" s="36">
        <f t="shared" ca="1" si="4"/>
        <v>12648.121011883517</v>
      </c>
      <c r="L67" s="36">
        <f t="shared" ca="1" si="5"/>
        <v>570.50853567961826</v>
      </c>
      <c r="M67" s="36">
        <f t="shared" ca="1" si="6"/>
        <v>12077.612476203898</v>
      </c>
      <c r="N67" s="35">
        <f t="shared" ca="1" si="7"/>
        <v>12444.964616898154</v>
      </c>
      <c r="Q67" s="12">
        <v>29</v>
      </c>
      <c r="R67" s="13">
        <f t="shared" si="12"/>
        <v>216988.99268846947</v>
      </c>
      <c r="S67" s="13">
        <f t="shared" si="20"/>
        <v>1666.973022522466</v>
      </c>
      <c r="T67" s="14">
        <f t="shared" si="13"/>
        <v>452.06040143431142</v>
      </c>
      <c r="U67" s="13">
        <f t="shared" si="8"/>
        <v>1214.9126210881545</v>
      </c>
      <c r="V67" s="13">
        <f t="shared" si="14"/>
        <v>215774.08006738132</v>
      </c>
      <c r="W67" s="12">
        <v>28</v>
      </c>
      <c r="X67" s="13">
        <f t="shared" si="15"/>
        <v>237573.38021516052</v>
      </c>
      <c r="Y67" s="13">
        <f t="shared" si="16"/>
        <v>1054.0100843236262</v>
      </c>
      <c r="Z67" s="14">
        <f t="shared" si="9"/>
        <v>593.93345053790131</v>
      </c>
      <c r="AA67" s="13">
        <f t="shared" si="17"/>
        <v>460.07663378572488</v>
      </c>
      <c r="AB67" s="13">
        <f t="shared" si="18"/>
        <v>237113.30358137478</v>
      </c>
      <c r="AC67" s="1">
        <f t="shared" si="19"/>
        <v>28</v>
      </c>
      <c r="AD67" s="47"/>
    </row>
    <row r="68" spans="2:30" x14ac:dyDescent="0.25">
      <c r="B68" s="34">
        <v>30</v>
      </c>
      <c r="C68" s="35">
        <f t="shared" ca="1" si="10"/>
        <v>4.0017766878008842E-11</v>
      </c>
      <c r="D68" s="36">
        <f t="shared" ca="1" si="0"/>
        <v>0</v>
      </c>
      <c r="E68" s="36">
        <f t="shared" ca="1" si="1"/>
        <v>0</v>
      </c>
      <c r="F68" s="36">
        <f t="shared" ca="1" si="2"/>
        <v>0</v>
      </c>
      <c r="G68" s="35">
        <f t="shared" ca="1" si="3"/>
        <v>4.0017766878008842E-11</v>
      </c>
      <c r="H68" s="113"/>
      <c r="I68" s="34">
        <v>30</v>
      </c>
      <c r="J68" s="35">
        <f t="shared" ca="1" si="11"/>
        <v>12444.964616898154</v>
      </c>
      <c r="K68" s="25">
        <f t="shared" ca="1" si="4"/>
        <v>12648.121011883619</v>
      </c>
      <c r="L68" s="25">
        <f t="shared" ca="1" si="5"/>
        <v>203.15639498536214</v>
      </c>
      <c r="M68" s="25">
        <f t="shared" ca="1" si="6"/>
        <v>12444.964616898254</v>
      </c>
      <c r="N68" s="35">
        <f t="shared" ca="1" si="7"/>
        <v>-1.0004441719502211E-10</v>
      </c>
      <c r="O68" s="47"/>
      <c r="Q68" s="12">
        <v>30</v>
      </c>
      <c r="R68" s="13">
        <f t="shared" si="12"/>
        <v>215774.08006738132</v>
      </c>
      <c r="S68" s="13">
        <f t="shared" si="20"/>
        <v>1666.973022522466</v>
      </c>
      <c r="T68" s="14">
        <f t="shared" si="13"/>
        <v>449.52933347371106</v>
      </c>
      <c r="U68" s="13">
        <f t="shared" si="8"/>
        <v>1217.443689048755</v>
      </c>
      <c r="V68" s="13">
        <f t="shared" si="14"/>
        <v>214556.63637833257</v>
      </c>
      <c r="W68" s="12">
        <v>28</v>
      </c>
      <c r="X68" s="13">
        <f t="shared" si="15"/>
        <v>237113.30358137478</v>
      </c>
      <c r="Y68" s="13">
        <f>IF(X68&gt;PMT($F$7/12,$F$8*12,-$F$4,0,),PMT($F$7/12,$F$8*12,-$F$4,0,),X68+Z68)</f>
        <v>1054.0100843236262</v>
      </c>
      <c r="Z68" s="14">
        <f t="shared" si="9"/>
        <v>592.78325895343698</v>
      </c>
      <c r="AA68" s="13">
        <f t="shared" si="17"/>
        <v>461.2268253701892</v>
      </c>
      <c r="AB68" s="13">
        <f t="shared" si="18"/>
        <v>236652.07675600459</v>
      </c>
      <c r="AC68" s="1">
        <f t="shared" si="19"/>
        <v>28</v>
      </c>
      <c r="AD68" s="47"/>
    </row>
    <row r="69" spans="2:30" x14ac:dyDescent="0.25">
      <c r="B69" s="24"/>
      <c r="C69" s="25"/>
      <c r="D69" s="25"/>
      <c r="E69" s="25"/>
      <c r="F69" s="25"/>
      <c r="G69" s="25"/>
      <c r="H69" s="25"/>
      <c r="I69" s="25"/>
      <c r="J69" s="25"/>
      <c r="K69" s="25"/>
      <c r="L69" s="25"/>
      <c r="M69" s="25"/>
      <c r="N69" s="25"/>
      <c r="Q69" s="12">
        <v>31</v>
      </c>
      <c r="R69" s="13">
        <f t="shared" si="12"/>
        <v>214556.63637833257</v>
      </c>
      <c r="S69" s="13">
        <f t="shared" si="20"/>
        <v>1666.973022522466</v>
      </c>
      <c r="T69" s="14">
        <f t="shared" si="13"/>
        <v>446.99299245485952</v>
      </c>
      <c r="U69" s="13">
        <f t="shared" si="8"/>
        <v>1219.9800300676065</v>
      </c>
      <c r="V69" s="13">
        <f t="shared" si="14"/>
        <v>213336.65634826495</v>
      </c>
      <c r="W69" s="12">
        <v>31</v>
      </c>
      <c r="X69" s="13">
        <f t="shared" si="15"/>
        <v>236652.07675600459</v>
      </c>
      <c r="Y69" s="13">
        <f t="shared" si="16"/>
        <v>1054.0100843236262</v>
      </c>
      <c r="Z69" s="14">
        <f t="shared" si="9"/>
        <v>591.63019189001147</v>
      </c>
      <c r="AA69" s="13">
        <f t="shared" si="17"/>
        <v>462.37989243361471</v>
      </c>
      <c r="AB69" s="13">
        <f t="shared" si="18"/>
        <v>236189.69686357098</v>
      </c>
      <c r="AC69" s="1">
        <f t="shared" si="19"/>
        <v>31</v>
      </c>
      <c r="AD69" s="47"/>
    </row>
    <row r="70" spans="2:30" x14ac:dyDescent="0.25">
      <c r="F70" s="3"/>
      <c r="Q70" s="12">
        <v>32</v>
      </c>
      <c r="R70" s="13">
        <f t="shared" si="12"/>
        <v>213336.65634826495</v>
      </c>
      <c r="S70" s="13">
        <f t="shared" si="20"/>
        <v>1666.973022522466</v>
      </c>
      <c r="T70" s="14">
        <f t="shared" si="13"/>
        <v>444.45136739221863</v>
      </c>
      <c r="U70" s="13">
        <f t="shared" si="8"/>
        <v>1222.5216551302474</v>
      </c>
      <c r="V70" s="13">
        <f t="shared" si="14"/>
        <v>212114.13469313469</v>
      </c>
      <c r="W70" s="12">
        <v>32</v>
      </c>
      <c r="X70" s="13">
        <f t="shared" si="15"/>
        <v>236189.69686357098</v>
      </c>
      <c r="Y70" s="13">
        <f t="shared" si="16"/>
        <v>1054.0100843236262</v>
      </c>
      <c r="Z70" s="14">
        <f t="shared" si="9"/>
        <v>590.4742421589275</v>
      </c>
      <c r="AA70" s="13">
        <f t="shared" si="17"/>
        <v>463.53584216469869</v>
      </c>
      <c r="AB70" s="13">
        <f t="shared" si="18"/>
        <v>235726.16102140627</v>
      </c>
      <c r="AC70" s="1">
        <f t="shared" si="19"/>
        <v>32</v>
      </c>
      <c r="AD70" s="47"/>
    </row>
    <row r="71" spans="2:30" x14ac:dyDescent="0.25">
      <c r="G71" s="47"/>
      <c r="H71" s="47"/>
      <c r="Q71" s="12">
        <v>33</v>
      </c>
      <c r="R71" s="13">
        <f t="shared" si="12"/>
        <v>212114.13469313469</v>
      </c>
      <c r="S71" s="13">
        <f t="shared" si="20"/>
        <v>1666.973022522466</v>
      </c>
      <c r="T71" s="14">
        <f t="shared" si="13"/>
        <v>441.90444727736394</v>
      </c>
      <c r="U71" s="13">
        <f t="shared" si="8"/>
        <v>1225.068575245102</v>
      </c>
      <c r="V71" s="13">
        <f t="shared" si="14"/>
        <v>210889.0661178896</v>
      </c>
      <c r="W71" s="12">
        <v>33</v>
      </c>
      <c r="X71" s="13">
        <f t="shared" si="15"/>
        <v>235726.16102140627</v>
      </c>
      <c r="Y71" s="13">
        <f t="shared" si="16"/>
        <v>1054.0100843236262</v>
      </c>
      <c r="Z71" s="14">
        <f t="shared" si="9"/>
        <v>589.31540255351558</v>
      </c>
      <c r="AA71" s="13">
        <f t="shared" si="17"/>
        <v>464.69468177011061</v>
      </c>
      <c r="AB71" s="13">
        <f t="shared" si="18"/>
        <v>235261.46633963616</v>
      </c>
      <c r="AC71" s="1">
        <f t="shared" si="19"/>
        <v>33</v>
      </c>
      <c r="AD71" s="47"/>
    </row>
    <row r="72" spans="2:30" x14ac:dyDescent="0.25">
      <c r="I72" s="3"/>
      <c r="Q72" s="12">
        <v>34</v>
      </c>
      <c r="R72" s="13">
        <f t="shared" si="12"/>
        <v>210889.0661178896</v>
      </c>
      <c r="S72" s="13">
        <f t="shared" si="20"/>
        <v>1666.973022522466</v>
      </c>
      <c r="T72" s="14">
        <f t="shared" si="13"/>
        <v>439.35222107893668</v>
      </c>
      <c r="U72" s="13">
        <f t="shared" si="8"/>
        <v>1227.6208014435292</v>
      </c>
      <c r="V72" s="13">
        <f t="shared" si="14"/>
        <v>209661.44531644607</v>
      </c>
      <c r="W72" s="12">
        <v>34</v>
      </c>
      <c r="X72" s="13">
        <f t="shared" si="15"/>
        <v>235261.46633963616</v>
      </c>
      <c r="Y72" s="13">
        <f t="shared" si="16"/>
        <v>1054.0100843236262</v>
      </c>
      <c r="Z72" s="14">
        <f t="shared" si="9"/>
        <v>588.15366584909032</v>
      </c>
      <c r="AA72" s="13">
        <f t="shared" si="17"/>
        <v>465.85641847453587</v>
      </c>
      <c r="AB72" s="13">
        <f t="shared" si="18"/>
        <v>234795.60992116161</v>
      </c>
      <c r="AC72" s="1">
        <f t="shared" si="19"/>
        <v>34</v>
      </c>
      <c r="AD72" s="47"/>
    </row>
    <row r="73" spans="2:30" x14ac:dyDescent="0.25">
      <c r="I73" s="2"/>
      <c r="Q73" s="12">
        <v>35</v>
      </c>
      <c r="R73" s="13">
        <f t="shared" si="12"/>
        <v>209661.44531644607</v>
      </c>
      <c r="S73" s="13">
        <f t="shared" si="20"/>
        <v>1666.973022522466</v>
      </c>
      <c r="T73" s="14">
        <f t="shared" si="13"/>
        <v>436.79467774259598</v>
      </c>
      <c r="U73" s="13">
        <f t="shared" si="8"/>
        <v>1230.17834477987</v>
      </c>
      <c r="V73" s="13">
        <f t="shared" si="14"/>
        <v>208431.26697166619</v>
      </c>
      <c r="W73" s="12">
        <v>35</v>
      </c>
      <c r="X73" s="13">
        <f t="shared" si="15"/>
        <v>234795.60992116161</v>
      </c>
      <c r="Y73" s="13">
        <f t="shared" si="16"/>
        <v>1054.0100843236262</v>
      </c>
      <c r="Z73" s="14">
        <f t="shared" si="9"/>
        <v>586.98902480290405</v>
      </c>
      <c r="AA73" s="13">
        <f t="shared" si="17"/>
        <v>467.02105952072213</v>
      </c>
      <c r="AB73" s="13">
        <f t="shared" si="18"/>
        <v>234328.58886164089</v>
      </c>
      <c r="AC73" s="1">
        <f t="shared" si="19"/>
        <v>35</v>
      </c>
      <c r="AD73" s="47"/>
    </row>
    <row r="74" spans="2:30" x14ac:dyDescent="0.25">
      <c r="Q74" s="12">
        <v>36</v>
      </c>
      <c r="R74" s="13">
        <f t="shared" si="12"/>
        <v>208431.26697166619</v>
      </c>
      <c r="S74" s="13">
        <f t="shared" si="20"/>
        <v>1666.973022522466</v>
      </c>
      <c r="T74" s="14">
        <f t="shared" si="13"/>
        <v>434.23180619097121</v>
      </c>
      <c r="U74" s="13">
        <f t="shared" si="8"/>
        <v>1232.7412163314948</v>
      </c>
      <c r="V74" s="13">
        <f t="shared" si="14"/>
        <v>207198.5257553347</v>
      </c>
      <c r="W74" s="12">
        <v>36</v>
      </c>
      <c r="X74" s="13">
        <f t="shared" si="15"/>
        <v>234328.58886164089</v>
      </c>
      <c r="Y74" s="13">
        <f t="shared" si="16"/>
        <v>1054.0100843236262</v>
      </c>
      <c r="Z74" s="14">
        <f t="shared" si="9"/>
        <v>585.82147215410225</v>
      </c>
      <c r="AA74" s="13">
        <f t="shared" si="17"/>
        <v>468.18861216952394</v>
      </c>
      <c r="AB74" s="13">
        <f t="shared" si="18"/>
        <v>233860.40024947136</v>
      </c>
      <c r="AC74" s="1">
        <f t="shared" si="19"/>
        <v>36</v>
      </c>
      <c r="AD74" s="47"/>
    </row>
    <row r="75" spans="2:30" x14ac:dyDescent="0.25">
      <c r="Q75" s="12">
        <v>37</v>
      </c>
      <c r="R75" s="13">
        <f t="shared" si="12"/>
        <v>207198.5257553347</v>
      </c>
      <c r="S75" s="13">
        <f t="shared" si="20"/>
        <v>1666.973022522466</v>
      </c>
      <c r="T75" s="14">
        <f t="shared" si="13"/>
        <v>431.66359532361395</v>
      </c>
      <c r="U75" s="13">
        <f t="shared" si="8"/>
        <v>1235.3094271988521</v>
      </c>
      <c r="V75" s="13">
        <f t="shared" si="14"/>
        <v>205963.21632813587</v>
      </c>
      <c r="W75" s="12">
        <v>37</v>
      </c>
      <c r="X75" s="13">
        <f t="shared" si="15"/>
        <v>233860.40024947136</v>
      </c>
      <c r="Y75" s="13">
        <f t="shared" si="16"/>
        <v>1054.0100843236262</v>
      </c>
      <c r="Z75" s="14">
        <f t="shared" si="9"/>
        <v>584.65100062367844</v>
      </c>
      <c r="AA75" s="13">
        <f t="shared" si="17"/>
        <v>469.35908369994775</v>
      </c>
      <c r="AB75" s="13">
        <f t="shared" si="18"/>
        <v>233391.04116577143</v>
      </c>
      <c r="AC75" s="1">
        <f t="shared" si="19"/>
        <v>37</v>
      </c>
      <c r="AD75" s="47"/>
    </row>
    <row r="76" spans="2:30" x14ac:dyDescent="0.25">
      <c r="Q76" s="12">
        <v>38</v>
      </c>
      <c r="R76" s="13">
        <f t="shared" si="12"/>
        <v>205963.21632813587</v>
      </c>
      <c r="S76" s="13">
        <f t="shared" si="20"/>
        <v>1666.973022522466</v>
      </c>
      <c r="T76" s="14">
        <f t="shared" si="13"/>
        <v>429.09003401694969</v>
      </c>
      <c r="U76" s="13">
        <f t="shared" si="8"/>
        <v>1237.8829885055163</v>
      </c>
      <c r="V76" s="13">
        <f t="shared" si="14"/>
        <v>204725.33333963036</v>
      </c>
      <c r="W76" s="12">
        <v>38</v>
      </c>
      <c r="X76" s="13">
        <f t="shared" si="15"/>
        <v>233391.04116577143</v>
      </c>
      <c r="Y76" s="13">
        <f t="shared" si="16"/>
        <v>1054.0100843236262</v>
      </c>
      <c r="Z76" s="14">
        <f t="shared" si="9"/>
        <v>583.47760291442853</v>
      </c>
      <c r="AA76" s="13">
        <f t="shared" si="17"/>
        <v>470.53248140919766</v>
      </c>
      <c r="AB76" s="13">
        <f t="shared" si="18"/>
        <v>232920.50868436223</v>
      </c>
      <c r="AC76" s="1">
        <f t="shared" si="19"/>
        <v>38</v>
      </c>
      <c r="AD76" s="47"/>
    </row>
    <row r="77" spans="2:30" x14ac:dyDescent="0.25">
      <c r="Q77" s="12">
        <v>39</v>
      </c>
      <c r="R77" s="13">
        <f t="shared" si="12"/>
        <v>204725.33333963036</v>
      </c>
      <c r="S77" s="13">
        <f t="shared" si="20"/>
        <v>1666.973022522466</v>
      </c>
      <c r="T77" s="14">
        <f t="shared" si="13"/>
        <v>426.5111111242299</v>
      </c>
      <c r="U77" s="13">
        <f t="shared" si="8"/>
        <v>1240.461911398236</v>
      </c>
      <c r="V77" s="13">
        <f t="shared" si="14"/>
        <v>203484.87142823212</v>
      </c>
      <c r="W77" s="12">
        <v>39</v>
      </c>
      <c r="X77" s="13">
        <f t="shared" si="15"/>
        <v>232920.50868436223</v>
      </c>
      <c r="Y77" s="13">
        <f t="shared" si="16"/>
        <v>1054.0100843236262</v>
      </c>
      <c r="Z77" s="14">
        <f t="shared" si="9"/>
        <v>582.30127171090555</v>
      </c>
      <c r="AA77" s="13">
        <f t="shared" si="17"/>
        <v>471.70881261272064</v>
      </c>
      <c r="AB77" s="13">
        <f t="shared" si="18"/>
        <v>232448.79987174951</v>
      </c>
      <c r="AC77" s="1">
        <f t="shared" si="19"/>
        <v>39</v>
      </c>
      <c r="AD77" s="47"/>
    </row>
    <row r="78" spans="2:30" x14ac:dyDescent="0.25">
      <c r="Q78" s="12">
        <v>40</v>
      </c>
      <c r="R78" s="13">
        <f t="shared" si="12"/>
        <v>203484.87142823212</v>
      </c>
      <c r="S78" s="13">
        <f t="shared" si="20"/>
        <v>1666.973022522466</v>
      </c>
      <c r="T78" s="14">
        <f t="shared" si="13"/>
        <v>423.92681547548358</v>
      </c>
      <c r="U78" s="13">
        <f t="shared" si="8"/>
        <v>1243.0462070469823</v>
      </c>
      <c r="V78" s="13">
        <f t="shared" si="14"/>
        <v>202241.82522118514</v>
      </c>
      <c r="W78" s="12">
        <v>40</v>
      </c>
      <c r="X78" s="13">
        <f t="shared" si="15"/>
        <v>232448.79987174951</v>
      </c>
      <c r="Y78" s="13">
        <f t="shared" si="16"/>
        <v>1054.0100843236262</v>
      </c>
      <c r="Z78" s="14">
        <f t="shared" si="9"/>
        <v>581.12199967937374</v>
      </c>
      <c r="AA78" s="13">
        <f t="shared" si="17"/>
        <v>472.88808464425244</v>
      </c>
      <c r="AB78" s="13">
        <f t="shared" si="18"/>
        <v>231975.91178710526</v>
      </c>
      <c r="AC78" s="1">
        <f t="shared" si="19"/>
        <v>40</v>
      </c>
      <c r="AD78" s="47"/>
    </row>
    <row r="79" spans="2:30" x14ac:dyDescent="0.25">
      <c r="Q79" s="12">
        <v>41</v>
      </c>
      <c r="R79" s="13">
        <f t="shared" si="12"/>
        <v>202241.82522118514</v>
      </c>
      <c r="S79" s="13">
        <f t="shared" si="20"/>
        <v>1666.973022522466</v>
      </c>
      <c r="T79" s="14">
        <f t="shared" si="13"/>
        <v>421.33713587746905</v>
      </c>
      <c r="U79" s="13">
        <f t="shared" si="8"/>
        <v>1245.6358866449968</v>
      </c>
      <c r="V79" s="13">
        <f t="shared" si="14"/>
        <v>200996.18933454013</v>
      </c>
      <c r="W79" s="12">
        <v>41</v>
      </c>
      <c r="X79" s="13">
        <f t="shared" si="15"/>
        <v>231975.91178710526</v>
      </c>
      <c r="Y79" s="13">
        <f t="shared" si="16"/>
        <v>1054.0100843236262</v>
      </c>
      <c r="Z79" s="14">
        <f t="shared" si="9"/>
        <v>579.93977946776306</v>
      </c>
      <c r="AA79" s="13">
        <f t="shared" si="17"/>
        <v>474.07030485586313</v>
      </c>
      <c r="AB79" s="13">
        <f t="shared" si="18"/>
        <v>231501.84148224941</v>
      </c>
      <c r="AC79" s="1">
        <f t="shared" si="19"/>
        <v>41</v>
      </c>
      <c r="AD79" s="47"/>
    </row>
    <row r="80" spans="2:30" x14ac:dyDescent="0.25">
      <c r="Q80" s="12">
        <v>42</v>
      </c>
      <c r="R80" s="13">
        <f t="shared" si="12"/>
        <v>200996.18933454013</v>
      </c>
      <c r="S80" s="13">
        <f t="shared" si="20"/>
        <v>1666.973022522466</v>
      </c>
      <c r="T80" s="14">
        <f t="shared" si="13"/>
        <v>418.74206111362525</v>
      </c>
      <c r="U80" s="13">
        <f t="shared" si="8"/>
        <v>1248.2309614088408</v>
      </c>
      <c r="V80" s="13">
        <f t="shared" si="14"/>
        <v>199747.95837313129</v>
      </c>
      <c r="W80" s="12">
        <v>42</v>
      </c>
      <c r="X80" s="13">
        <f t="shared" si="15"/>
        <v>231501.84148224941</v>
      </c>
      <c r="Y80" s="13">
        <f t="shared" si="16"/>
        <v>1054.0100843236262</v>
      </c>
      <c r="Z80" s="14">
        <f t="shared" si="9"/>
        <v>578.75460370562348</v>
      </c>
      <c r="AA80" s="13">
        <f t="shared" si="17"/>
        <v>475.25548061800271</v>
      </c>
      <c r="AB80" s="13">
        <f t="shared" si="18"/>
        <v>231026.5860016314</v>
      </c>
      <c r="AC80" s="1">
        <f t="shared" si="19"/>
        <v>42</v>
      </c>
      <c r="AD80" s="47"/>
    </row>
    <row r="81" spans="17:30" x14ac:dyDescent="0.25">
      <c r="Q81" s="12">
        <v>43</v>
      </c>
      <c r="R81" s="13">
        <f t="shared" si="12"/>
        <v>199747.95837313129</v>
      </c>
      <c r="S81" s="13">
        <f t="shared" si="20"/>
        <v>1666.973022522466</v>
      </c>
      <c r="T81" s="14">
        <f t="shared" si="13"/>
        <v>416.14157994402353</v>
      </c>
      <c r="U81" s="13">
        <f t="shared" si="8"/>
        <v>1250.8314425784424</v>
      </c>
      <c r="V81" s="13">
        <f t="shared" si="14"/>
        <v>198497.12693055285</v>
      </c>
      <c r="W81" s="12">
        <v>43</v>
      </c>
      <c r="X81" s="13">
        <f t="shared" si="15"/>
        <v>231026.5860016314</v>
      </c>
      <c r="Y81" s="13">
        <f t="shared" si="16"/>
        <v>1054.0100843236262</v>
      </c>
      <c r="Z81" s="14">
        <f t="shared" si="9"/>
        <v>577.5664650040784</v>
      </c>
      <c r="AA81" s="13">
        <f t="shared" si="17"/>
        <v>476.44361931954779</v>
      </c>
      <c r="AB81" s="13">
        <f t="shared" si="18"/>
        <v>230550.14238231184</v>
      </c>
      <c r="AC81" s="1">
        <f t="shared" si="19"/>
        <v>43</v>
      </c>
      <c r="AD81" s="47"/>
    </row>
    <row r="82" spans="17:30" x14ac:dyDescent="0.25">
      <c r="Q82" s="12">
        <v>44</v>
      </c>
      <c r="R82" s="13">
        <f t="shared" si="12"/>
        <v>198497.12693055285</v>
      </c>
      <c r="S82" s="13">
        <f t="shared" si="20"/>
        <v>1666.973022522466</v>
      </c>
      <c r="T82" s="14">
        <f t="shared" si="13"/>
        <v>413.53568110531842</v>
      </c>
      <c r="U82" s="13">
        <f t="shared" si="8"/>
        <v>1253.4373414171475</v>
      </c>
      <c r="V82" s="13">
        <f t="shared" si="14"/>
        <v>197243.6895891357</v>
      </c>
      <c r="W82" s="12">
        <v>44</v>
      </c>
      <c r="X82" s="13">
        <f t="shared" si="15"/>
        <v>230550.14238231184</v>
      </c>
      <c r="Y82" s="13">
        <f t="shared" si="16"/>
        <v>1054.0100843236262</v>
      </c>
      <c r="Z82" s="14">
        <f t="shared" si="9"/>
        <v>576.37535595577958</v>
      </c>
      <c r="AA82" s="13">
        <f t="shared" si="17"/>
        <v>477.63472836784661</v>
      </c>
      <c r="AB82" s="13">
        <f t="shared" si="18"/>
        <v>230072.50765394399</v>
      </c>
      <c r="AC82" s="1">
        <f t="shared" si="19"/>
        <v>44</v>
      </c>
      <c r="AD82" s="47"/>
    </row>
    <row r="83" spans="17:30" x14ac:dyDescent="0.25">
      <c r="Q83" s="12">
        <v>45</v>
      </c>
      <c r="R83" s="13">
        <f t="shared" si="12"/>
        <v>197243.6895891357</v>
      </c>
      <c r="S83" s="13">
        <f t="shared" si="20"/>
        <v>1666.973022522466</v>
      </c>
      <c r="T83" s="14">
        <f t="shared" si="13"/>
        <v>410.92435331069936</v>
      </c>
      <c r="U83" s="13">
        <f t="shared" si="8"/>
        <v>1256.0486692117665</v>
      </c>
      <c r="V83" s="13">
        <f t="shared" si="14"/>
        <v>195987.64091992393</v>
      </c>
      <c r="W83" s="12">
        <v>45</v>
      </c>
      <c r="X83" s="13">
        <f t="shared" si="15"/>
        <v>230072.50765394399</v>
      </c>
      <c r="Y83" s="13">
        <f t="shared" si="16"/>
        <v>1054.0100843236262</v>
      </c>
      <c r="Z83" s="14">
        <f t="shared" si="9"/>
        <v>575.18126913485992</v>
      </c>
      <c r="AA83" s="13">
        <f t="shared" si="17"/>
        <v>478.82881518876627</v>
      </c>
      <c r="AB83" s="13">
        <f t="shared" si="18"/>
        <v>229593.67883875524</v>
      </c>
      <c r="AC83" s="1">
        <f t="shared" si="19"/>
        <v>45</v>
      </c>
      <c r="AD83" s="47"/>
    </row>
    <row r="84" spans="17:30" x14ac:dyDescent="0.25">
      <c r="Q84" s="12">
        <v>46</v>
      </c>
      <c r="R84" s="13">
        <f t="shared" si="12"/>
        <v>195987.64091992393</v>
      </c>
      <c r="S84" s="13">
        <f t="shared" si="20"/>
        <v>1666.973022522466</v>
      </c>
      <c r="T84" s="14">
        <f t="shared" si="13"/>
        <v>408.30758524984151</v>
      </c>
      <c r="U84" s="13">
        <f t="shared" si="8"/>
        <v>1258.6654372726243</v>
      </c>
      <c r="V84" s="13">
        <f t="shared" si="14"/>
        <v>194728.97548265129</v>
      </c>
      <c r="W84" s="12">
        <v>46</v>
      </c>
      <c r="X84" s="13">
        <f t="shared" si="15"/>
        <v>229593.67883875524</v>
      </c>
      <c r="Y84" s="13">
        <f t="shared" si="16"/>
        <v>1054.0100843236262</v>
      </c>
      <c r="Z84" s="14">
        <f t="shared" si="9"/>
        <v>573.98419709688812</v>
      </c>
      <c r="AA84" s="13">
        <f t="shared" si="17"/>
        <v>480.02588722673806</v>
      </c>
      <c r="AB84" s="13">
        <f t="shared" si="18"/>
        <v>229113.65295152849</v>
      </c>
      <c r="AC84" s="1">
        <f t="shared" si="19"/>
        <v>46</v>
      </c>
      <c r="AD84" s="47"/>
    </row>
    <row r="85" spans="17:30" x14ac:dyDescent="0.25">
      <c r="Q85" s="12">
        <v>47</v>
      </c>
      <c r="R85" s="13">
        <f t="shared" si="12"/>
        <v>194728.97548265129</v>
      </c>
      <c r="S85" s="13">
        <f t="shared" si="20"/>
        <v>1666.973022522466</v>
      </c>
      <c r="T85" s="14">
        <f t="shared" si="13"/>
        <v>405.68536558885688</v>
      </c>
      <c r="U85" s="13">
        <f t="shared" si="8"/>
        <v>1261.287656933609</v>
      </c>
      <c r="V85" s="13">
        <f t="shared" si="14"/>
        <v>193467.68782571767</v>
      </c>
      <c r="W85" s="12">
        <v>47</v>
      </c>
      <c r="X85" s="13">
        <f t="shared" si="15"/>
        <v>229113.65295152849</v>
      </c>
      <c r="Y85" s="13">
        <f t="shared" si="16"/>
        <v>1054.0100843236262</v>
      </c>
      <c r="Z85" s="14">
        <f t="shared" si="9"/>
        <v>572.78413237882125</v>
      </c>
      <c r="AA85" s="13">
        <f t="shared" si="17"/>
        <v>481.22595194480493</v>
      </c>
      <c r="AB85" s="13">
        <f t="shared" si="18"/>
        <v>228632.42699958369</v>
      </c>
      <c r="AC85" s="1">
        <f t="shared" si="19"/>
        <v>47</v>
      </c>
      <c r="AD85" s="47"/>
    </row>
    <row r="86" spans="17:30" x14ac:dyDescent="0.25">
      <c r="Q86" s="12">
        <v>48</v>
      </c>
      <c r="R86" s="13">
        <f t="shared" si="12"/>
        <v>193467.68782571767</v>
      </c>
      <c r="S86" s="13">
        <f t="shared" si="20"/>
        <v>1666.973022522466</v>
      </c>
      <c r="T86" s="14">
        <f t="shared" si="13"/>
        <v>403.05768297024514</v>
      </c>
      <c r="U86" s="13">
        <f t="shared" si="8"/>
        <v>1263.9153395522208</v>
      </c>
      <c r="V86" s="13">
        <f t="shared" si="14"/>
        <v>192203.77248616546</v>
      </c>
      <c r="W86" s="12">
        <v>48</v>
      </c>
      <c r="X86" s="13">
        <f t="shared" si="15"/>
        <v>228632.42699958369</v>
      </c>
      <c r="Y86" s="13">
        <f t="shared" si="16"/>
        <v>1054.0100843236262</v>
      </c>
      <c r="Z86" s="14">
        <f t="shared" si="9"/>
        <v>571.58106749895921</v>
      </c>
      <c r="AA86" s="13">
        <f t="shared" si="17"/>
        <v>482.42901682466697</v>
      </c>
      <c r="AB86" s="13">
        <f t="shared" si="18"/>
        <v>228149.99798275903</v>
      </c>
      <c r="AC86" s="1">
        <f t="shared" si="19"/>
        <v>48</v>
      </c>
      <c r="AD86" s="47"/>
    </row>
    <row r="87" spans="17:30" x14ac:dyDescent="0.25">
      <c r="Q87" s="12">
        <v>49</v>
      </c>
      <c r="R87" s="13">
        <f t="shared" si="12"/>
        <v>192203.77248616546</v>
      </c>
      <c r="S87" s="13">
        <f t="shared" si="20"/>
        <v>1666.973022522466</v>
      </c>
      <c r="T87" s="14">
        <f t="shared" si="13"/>
        <v>400.42452601284469</v>
      </c>
      <c r="U87" s="13">
        <f t="shared" si="8"/>
        <v>1266.5484965096211</v>
      </c>
      <c r="V87" s="13">
        <f t="shared" si="14"/>
        <v>190937.22398965585</v>
      </c>
      <c r="W87" s="12">
        <v>49</v>
      </c>
      <c r="X87" s="13">
        <f t="shared" si="15"/>
        <v>228149.99798275903</v>
      </c>
      <c r="Y87" s="13">
        <f t="shared" si="16"/>
        <v>1054.0100843236262</v>
      </c>
      <c r="Z87" s="14">
        <f t="shared" si="9"/>
        <v>570.37499495689758</v>
      </c>
      <c r="AA87" s="13">
        <f t="shared" si="17"/>
        <v>483.63508936672861</v>
      </c>
      <c r="AB87" s="13">
        <f t="shared" si="18"/>
        <v>227666.3628933923</v>
      </c>
      <c r="AC87" s="1">
        <f t="shared" si="19"/>
        <v>49</v>
      </c>
      <c r="AD87" s="47"/>
    </row>
    <row r="88" spans="17:30" x14ac:dyDescent="0.25">
      <c r="Q88" s="12">
        <v>50</v>
      </c>
      <c r="R88" s="13">
        <f t="shared" si="12"/>
        <v>190937.22398965585</v>
      </c>
      <c r="S88" s="13">
        <f t="shared" si="20"/>
        <v>1666.973022522466</v>
      </c>
      <c r="T88" s="14">
        <f t="shared" si="13"/>
        <v>397.78588331178298</v>
      </c>
      <c r="U88" s="13">
        <f t="shared" si="8"/>
        <v>1269.187139210683</v>
      </c>
      <c r="V88" s="13">
        <f t="shared" si="14"/>
        <v>189668.03685044518</v>
      </c>
      <c r="W88" s="12">
        <v>50</v>
      </c>
      <c r="X88" s="13">
        <f t="shared" si="15"/>
        <v>227666.3628933923</v>
      </c>
      <c r="Y88" s="13">
        <f t="shared" si="16"/>
        <v>1054.0100843236262</v>
      </c>
      <c r="Z88" s="14">
        <f t="shared" si="9"/>
        <v>569.16590723348077</v>
      </c>
      <c r="AA88" s="13">
        <f t="shared" si="17"/>
        <v>484.84417709014542</v>
      </c>
      <c r="AB88" s="13">
        <f t="shared" si="18"/>
        <v>227181.51871630215</v>
      </c>
      <c r="AC88" s="1">
        <f t="shared" si="19"/>
        <v>50</v>
      </c>
      <c r="AD88" s="47"/>
    </row>
    <row r="89" spans="17:30" x14ac:dyDescent="0.25">
      <c r="Q89" s="12">
        <v>51</v>
      </c>
      <c r="R89" s="13">
        <f t="shared" si="12"/>
        <v>189668.03685044518</v>
      </c>
      <c r="S89" s="13">
        <f t="shared" si="20"/>
        <v>1666.973022522466</v>
      </c>
      <c r="T89" s="14">
        <f t="shared" si="13"/>
        <v>395.14174343842745</v>
      </c>
      <c r="U89" s="13">
        <f t="shared" si="8"/>
        <v>1271.8312790840384</v>
      </c>
      <c r="V89" s="13">
        <f t="shared" si="14"/>
        <v>188396.20557136115</v>
      </c>
      <c r="W89" s="12">
        <v>51</v>
      </c>
      <c r="X89" s="13">
        <f t="shared" si="15"/>
        <v>227181.51871630215</v>
      </c>
      <c r="Y89" s="13">
        <f t="shared" si="16"/>
        <v>1054.0100843236262</v>
      </c>
      <c r="Z89" s="14">
        <f t="shared" si="9"/>
        <v>567.95379679075529</v>
      </c>
      <c r="AA89" s="13">
        <f t="shared" si="17"/>
        <v>486.0562875328709</v>
      </c>
      <c r="AB89" s="13">
        <f t="shared" si="18"/>
        <v>226695.46242876927</v>
      </c>
      <c r="AC89" s="1">
        <f t="shared" si="19"/>
        <v>51</v>
      </c>
      <c r="AD89" s="47"/>
    </row>
    <row r="90" spans="17:30" x14ac:dyDescent="0.25">
      <c r="Q90" s="12">
        <v>52</v>
      </c>
      <c r="R90" s="13">
        <f t="shared" si="12"/>
        <v>188396.20557136115</v>
      </c>
      <c r="S90" s="13">
        <f t="shared" si="20"/>
        <v>1666.973022522466</v>
      </c>
      <c r="T90" s="14">
        <f t="shared" si="13"/>
        <v>392.49209494033573</v>
      </c>
      <c r="U90" s="13">
        <f t="shared" si="8"/>
        <v>1274.4809275821303</v>
      </c>
      <c r="V90" s="13">
        <f t="shared" si="14"/>
        <v>187121.72464377902</v>
      </c>
      <c r="W90" s="12">
        <v>52</v>
      </c>
      <c r="X90" s="13">
        <f t="shared" si="15"/>
        <v>226695.46242876927</v>
      </c>
      <c r="Y90" s="13">
        <f t="shared" si="16"/>
        <v>1054.0100843236262</v>
      </c>
      <c r="Z90" s="14">
        <f t="shared" si="9"/>
        <v>566.73865607192317</v>
      </c>
      <c r="AA90" s="13">
        <f t="shared" si="17"/>
        <v>487.27142825170301</v>
      </c>
      <c r="AB90" s="13">
        <f t="shared" si="18"/>
        <v>226208.19100051757</v>
      </c>
      <c r="AC90" s="1">
        <f t="shared" si="19"/>
        <v>52</v>
      </c>
      <c r="AD90" s="47"/>
    </row>
    <row r="91" spans="17:30" x14ac:dyDescent="0.25">
      <c r="Q91" s="12">
        <v>53</v>
      </c>
      <c r="R91" s="13">
        <f t="shared" si="12"/>
        <v>187121.72464377902</v>
      </c>
      <c r="S91" s="13">
        <f t="shared" si="20"/>
        <v>1666.973022522466</v>
      </c>
      <c r="T91" s="14">
        <f t="shared" si="13"/>
        <v>389.83692634120627</v>
      </c>
      <c r="U91" s="13">
        <f t="shared" si="8"/>
        <v>1277.1360961812597</v>
      </c>
      <c r="V91" s="13">
        <f t="shared" si="14"/>
        <v>185844.58854759776</v>
      </c>
      <c r="W91" s="12">
        <v>53</v>
      </c>
      <c r="X91" s="13">
        <f t="shared" si="15"/>
        <v>226208.19100051757</v>
      </c>
      <c r="Y91" s="13">
        <f t="shared" si="16"/>
        <v>1054.0100843236262</v>
      </c>
      <c r="Z91" s="14">
        <f t="shared" si="9"/>
        <v>565.52047750129384</v>
      </c>
      <c r="AA91" s="13">
        <f t="shared" si="17"/>
        <v>488.48960682233235</v>
      </c>
      <c r="AB91" s="13">
        <f t="shared" si="18"/>
        <v>225719.70139369523</v>
      </c>
      <c r="AC91" s="1">
        <f t="shared" si="19"/>
        <v>53</v>
      </c>
      <c r="AD91" s="47"/>
    </row>
    <row r="92" spans="17:30" x14ac:dyDescent="0.25">
      <c r="Q92" s="12">
        <v>54</v>
      </c>
      <c r="R92" s="13">
        <f t="shared" si="12"/>
        <v>185844.58854759776</v>
      </c>
      <c r="S92" s="13">
        <f t="shared" si="20"/>
        <v>1666.973022522466</v>
      </c>
      <c r="T92" s="14">
        <f t="shared" si="13"/>
        <v>387.17622614082865</v>
      </c>
      <c r="U92" s="13">
        <f t="shared" si="8"/>
        <v>1279.7967963816373</v>
      </c>
      <c r="V92" s="13">
        <f t="shared" si="14"/>
        <v>184564.79175121611</v>
      </c>
      <c r="W92" s="12">
        <v>54</v>
      </c>
      <c r="X92" s="13">
        <f t="shared" si="15"/>
        <v>225719.70139369523</v>
      </c>
      <c r="Y92" s="13">
        <f t="shared" si="16"/>
        <v>1054.0100843236262</v>
      </c>
      <c r="Z92" s="14">
        <f t="shared" si="9"/>
        <v>564.29925348423808</v>
      </c>
      <c r="AA92" s="13">
        <f t="shared" si="17"/>
        <v>489.71083083938811</v>
      </c>
      <c r="AB92" s="13">
        <f t="shared" si="18"/>
        <v>225229.99056285585</v>
      </c>
      <c r="AC92" s="1">
        <f t="shared" si="19"/>
        <v>54</v>
      </c>
      <c r="AD92" s="47"/>
    </row>
    <row r="93" spans="17:30" x14ac:dyDescent="0.25">
      <c r="Q93" s="12">
        <v>55</v>
      </c>
      <c r="R93" s="13">
        <f t="shared" si="12"/>
        <v>184564.79175121611</v>
      </c>
      <c r="S93" s="13">
        <f t="shared" si="20"/>
        <v>1666.973022522466</v>
      </c>
      <c r="T93" s="14">
        <f t="shared" si="13"/>
        <v>384.50998281503354</v>
      </c>
      <c r="U93" s="13">
        <f t="shared" si="8"/>
        <v>1282.4630397074325</v>
      </c>
      <c r="V93" s="13">
        <f t="shared" si="14"/>
        <v>183282.32871150869</v>
      </c>
      <c r="W93" s="12">
        <v>55</v>
      </c>
      <c r="X93" s="13">
        <f t="shared" si="15"/>
        <v>225229.99056285585</v>
      </c>
      <c r="Y93" s="13">
        <f t="shared" si="16"/>
        <v>1054.0100843236262</v>
      </c>
      <c r="Z93" s="14">
        <f t="shared" si="9"/>
        <v>563.07497640713962</v>
      </c>
      <c r="AA93" s="13">
        <f t="shared" si="17"/>
        <v>490.93510791648657</v>
      </c>
      <c r="AB93" s="13">
        <f t="shared" si="18"/>
        <v>224739.05545493937</v>
      </c>
      <c r="AC93" s="1">
        <f t="shared" si="19"/>
        <v>55</v>
      </c>
      <c r="AD93" s="47"/>
    </row>
    <row r="94" spans="17:30" x14ac:dyDescent="0.25">
      <c r="Q94" s="12">
        <v>56</v>
      </c>
      <c r="R94" s="13">
        <f t="shared" si="12"/>
        <v>183282.32871150869</v>
      </c>
      <c r="S94" s="13">
        <f t="shared" si="20"/>
        <v>1666.973022522466</v>
      </c>
      <c r="T94" s="14">
        <f t="shared" si="13"/>
        <v>381.8381848156431</v>
      </c>
      <c r="U94" s="13">
        <f t="shared" si="8"/>
        <v>1285.134837706823</v>
      </c>
      <c r="V94" s="13">
        <f t="shared" si="14"/>
        <v>181997.19387380185</v>
      </c>
      <c r="W94" s="12">
        <v>56</v>
      </c>
      <c r="X94" s="13">
        <f t="shared" si="15"/>
        <v>224739.05545493937</v>
      </c>
      <c r="Y94" s="13">
        <f t="shared" si="16"/>
        <v>1054.0100843236262</v>
      </c>
      <c r="Z94" s="14">
        <f t="shared" si="9"/>
        <v>561.84763863734838</v>
      </c>
      <c r="AA94" s="13">
        <f t="shared" si="17"/>
        <v>492.16244568627781</v>
      </c>
      <c r="AB94" s="13">
        <f t="shared" si="18"/>
        <v>224246.89300925308</v>
      </c>
      <c r="AC94" s="1">
        <f t="shared" si="19"/>
        <v>56</v>
      </c>
      <c r="AD94" s="47"/>
    </row>
    <row r="95" spans="17:30" x14ac:dyDescent="0.25">
      <c r="Q95" s="12">
        <v>57</v>
      </c>
      <c r="R95" s="13">
        <f t="shared" si="12"/>
        <v>181997.19387380185</v>
      </c>
      <c r="S95" s="13">
        <f t="shared" si="20"/>
        <v>1666.973022522466</v>
      </c>
      <c r="T95" s="14">
        <f t="shared" si="13"/>
        <v>379.16082057042053</v>
      </c>
      <c r="U95" s="13">
        <f t="shared" si="8"/>
        <v>1287.8122019520454</v>
      </c>
      <c r="V95" s="13">
        <f t="shared" si="14"/>
        <v>180709.38167184981</v>
      </c>
      <c r="W95" s="12">
        <v>57</v>
      </c>
      <c r="X95" s="13">
        <f t="shared" si="15"/>
        <v>224246.89300925308</v>
      </c>
      <c r="Y95" s="13">
        <f t="shared" si="16"/>
        <v>1054.0100843236262</v>
      </c>
      <c r="Z95" s="14">
        <f t="shared" si="9"/>
        <v>560.61723252313266</v>
      </c>
      <c r="AA95" s="13">
        <f t="shared" si="17"/>
        <v>493.39285180049353</v>
      </c>
      <c r="AB95" s="13">
        <f t="shared" si="18"/>
        <v>223753.5001574526</v>
      </c>
      <c r="AC95" s="1">
        <f t="shared" si="19"/>
        <v>57</v>
      </c>
      <c r="AD95" s="47"/>
    </row>
    <row r="96" spans="17:30" x14ac:dyDescent="0.25">
      <c r="Q96" s="12">
        <v>58</v>
      </c>
      <c r="R96" s="13">
        <f t="shared" si="12"/>
        <v>180709.38167184981</v>
      </c>
      <c r="S96" s="13">
        <f t="shared" si="20"/>
        <v>1666.973022522466</v>
      </c>
      <c r="T96" s="14">
        <f t="shared" si="13"/>
        <v>376.47787848302045</v>
      </c>
      <c r="U96" s="13">
        <f t="shared" si="8"/>
        <v>1290.4951440394454</v>
      </c>
      <c r="V96" s="13">
        <f t="shared" si="14"/>
        <v>179418.88652781036</v>
      </c>
      <c r="W96" s="12">
        <v>58</v>
      </c>
      <c r="X96" s="13">
        <f t="shared" si="15"/>
        <v>223753.5001574526</v>
      </c>
      <c r="Y96" s="13">
        <f t="shared" si="16"/>
        <v>1054.0100843236262</v>
      </c>
      <c r="Z96" s="14">
        <f t="shared" si="9"/>
        <v>559.38375039363143</v>
      </c>
      <c r="AA96" s="13">
        <f t="shared" si="17"/>
        <v>494.62633392999476</v>
      </c>
      <c r="AB96" s="13">
        <f t="shared" si="18"/>
        <v>223258.87382352259</v>
      </c>
      <c r="AC96" s="1">
        <f t="shared" si="19"/>
        <v>58</v>
      </c>
      <c r="AD96" s="47"/>
    </row>
    <row r="97" spans="17:30" x14ac:dyDescent="0.25">
      <c r="Q97" s="12">
        <v>59</v>
      </c>
      <c r="R97" s="13">
        <f t="shared" si="12"/>
        <v>179418.88652781036</v>
      </c>
      <c r="S97" s="13">
        <f t="shared" si="20"/>
        <v>1666.973022522466</v>
      </c>
      <c r="T97" s="14">
        <f t="shared" si="13"/>
        <v>373.78934693293826</v>
      </c>
      <c r="U97" s="13">
        <f t="shared" si="8"/>
        <v>1293.1836755895276</v>
      </c>
      <c r="V97" s="13">
        <f t="shared" si="14"/>
        <v>178125.70285222083</v>
      </c>
      <c r="W97" s="12">
        <v>59</v>
      </c>
      <c r="X97" s="13">
        <f t="shared" si="15"/>
        <v>223258.87382352259</v>
      </c>
      <c r="Y97" s="13">
        <f t="shared" si="16"/>
        <v>1054.0100843236262</v>
      </c>
      <c r="Z97" s="14">
        <f t="shared" si="9"/>
        <v>558.14718455880643</v>
      </c>
      <c r="AA97" s="13">
        <f t="shared" si="17"/>
        <v>495.86289976481976</v>
      </c>
      <c r="AB97" s="13">
        <f t="shared" si="18"/>
        <v>222763.01092375777</v>
      </c>
      <c r="AC97" s="1">
        <f t="shared" si="19"/>
        <v>59</v>
      </c>
      <c r="AD97" s="47"/>
    </row>
    <row r="98" spans="17:30" x14ac:dyDescent="0.25">
      <c r="Q98" s="12">
        <v>60</v>
      </c>
      <c r="R98" s="13">
        <f t="shared" si="12"/>
        <v>178125.70285222083</v>
      </c>
      <c r="S98" s="13">
        <f t="shared" si="20"/>
        <v>1666.973022522466</v>
      </c>
      <c r="T98" s="14">
        <f t="shared" si="13"/>
        <v>371.09521427546008</v>
      </c>
      <c r="U98" s="13">
        <f t="shared" si="8"/>
        <v>1295.8778082470058</v>
      </c>
      <c r="V98" s="13">
        <f t="shared" si="14"/>
        <v>176829.82504397383</v>
      </c>
      <c r="W98" s="12">
        <v>60</v>
      </c>
      <c r="X98" s="13">
        <f t="shared" si="15"/>
        <v>222763.01092375777</v>
      </c>
      <c r="Y98" s="13">
        <f t="shared" si="16"/>
        <v>1054.0100843236262</v>
      </c>
      <c r="Z98" s="14">
        <f t="shared" si="9"/>
        <v>556.90752730939437</v>
      </c>
      <c r="AA98" s="13">
        <f t="shared" si="17"/>
        <v>497.10255701423182</v>
      </c>
      <c r="AB98" s="13">
        <f t="shared" si="18"/>
        <v>222265.90836674353</v>
      </c>
      <c r="AC98" s="1">
        <f t="shared" si="19"/>
        <v>60</v>
      </c>
      <c r="AD98" s="47"/>
    </row>
    <row r="99" spans="17:30" x14ac:dyDescent="0.25">
      <c r="Q99" s="12">
        <v>61</v>
      </c>
      <c r="R99" s="13">
        <f t="shared" si="12"/>
        <v>176829.82504397383</v>
      </c>
      <c r="S99" s="13">
        <f t="shared" si="20"/>
        <v>1666.973022522466</v>
      </c>
      <c r="T99" s="14">
        <f t="shared" si="13"/>
        <v>368.39546884161217</v>
      </c>
      <c r="U99" s="13">
        <f t="shared" si="8"/>
        <v>1298.5775536808537</v>
      </c>
      <c r="V99" s="13">
        <f t="shared" si="14"/>
        <v>175531.24749029297</v>
      </c>
      <c r="W99" s="12">
        <v>61</v>
      </c>
      <c r="X99" s="13">
        <f t="shared" si="15"/>
        <v>222265.90836674353</v>
      </c>
      <c r="Y99" s="13">
        <f t="shared" si="16"/>
        <v>1054.0100843236262</v>
      </c>
      <c r="Z99" s="14">
        <f t="shared" si="9"/>
        <v>555.66477091685886</v>
      </c>
      <c r="AA99" s="13">
        <f t="shared" si="17"/>
        <v>498.34531340676733</v>
      </c>
      <c r="AB99" s="13">
        <f t="shared" si="18"/>
        <v>221767.56305333678</v>
      </c>
      <c r="AC99" s="1">
        <f t="shared" si="19"/>
        <v>61</v>
      </c>
      <c r="AD99" s="47"/>
    </row>
    <row r="100" spans="17:30" x14ac:dyDescent="0.25">
      <c r="Q100" s="12">
        <v>62</v>
      </c>
      <c r="R100" s="13">
        <f t="shared" si="12"/>
        <v>175531.24749029297</v>
      </c>
      <c r="S100" s="13">
        <f t="shared" si="20"/>
        <v>1666.973022522466</v>
      </c>
      <c r="T100" s="14">
        <f t="shared" si="13"/>
        <v>365.69009893811034</v>
      </c>
      <c r="U100" s="13">
        <f t="shared" si="8"/>
        <v>1301.2829235843556</v>
      </c>
      <c r="V100" s="13">
        <f t="shared" si="14"/>
        <v>174229.9645667086</v>
      </c>
      <c r="W100" s="12">
        <v>62</v>
      </c>
      <c r="X100" s="13">
        <f t="shared" si="15"/>
        <v>221767.56305333678</v>
      </c>
      <c r="Y100" s="13">
        <f t="shared" si="16"/>
        <v>1054.0100843236262</v>
      </c>
      <c r="Z100" s="14">
        <f t="shared" si="9"/>
        <v>554.41890763334197</v>
      </c>
      <c r="AA100" s="13">
        <f t="shared" si="17"/>
        <v>499.59117669028421</v>
      </c>
      <c r="AB100" s="13">
        <f t="shared" si="18"/>
        <v>221267.97187664651</v>
      </c>
      <c r="AC100" s="1">
        <f t="shared" si="19"/>
        <v>62</v>
      </c>
      <c r="AD100" s="47"/>
    </row>
    <row r="101" spans="17:30" x14ac:dyDescent="0.25">
      <c r="Q101" s="12">
        <v>63</v>
      </c>
      <c r="R101" s="13">
        <f t="shared" si="12"/>
        <v>174229.9645667086</v>
      </c>
      <c r="S101" s="13">
        <f t="shared" si="20"/>
        <v>1666.973022522466</v>
      </c>
      <c r="T101" s="14">
        <f t="shared" si="13"/>
        <v>362.97909284730957</v>
      </c>
      <c r="U101" s="13">
        <f t="shared" si="8"/>
        <v>1303.9939296751563</v>
      </c>
      <c r="V101" s="13">
        <f t="shared" si="14"/>
        <v>172925.97063703343</v>
      </c>
      <c r="W101" s="12">
        <v>63</v>
      </c>
      <c r="X101" s="13">
        <f t="shared" si="15"/>
        <v>221267.97187664651</v>
      </c>
      <c r="Y101" s="13">
        <f t="shared" si="16"/>
        <v>1054.0100843236262</v>
      </c>
      <c r="Z101" s="14">
        <f t="shared" si="9"/>
        <v>553.16992969161618</v>
      </c>
      <c r="AA101" s="13">
        <f t="shared" si="17"/>
        <v>500.84015463201001</v>
      </c>
      <c r="AB101" s="13">
        <f t="shared" si="18"/>
        <v>220767.13172201448</v>
      </c>
      <c r="AC101" s="1">
        <f t="shared" si="19"/>
        <v>63</v>
      </c>
      <c r="AD101" s="47"/>
    </row>
    <row r="102" spans="17:30" x14ac:dyDescent="0.25">
      <c r="Q102" s="12">
        <v>64</v>
      </c>
      <c r="R102" s="13">
        <f t="shared" si="12"/>
        <v>172925.97063703343</v>
      </c>
      <c r="S102" s="13">
        <f t="shared" si="20"/>
        <v>1666.973022522466</v>
      </c>
      <c r="T102" s="14">
        <f t="shared" si="13"/>
        <v>360.26243882715301</v>
      </c>
      <c r="U102" s="13">
        <f t="shared" si="8"/>
        <v>1306.7105836953128</v>
      </c>
      <c r="V102" s="13">
        <f t="shared" si="14"/>
        <v>171619.2600533381</v>
      </c>
      <c r="W102" s="12">
        <v>64</v>
      </c>
      <c r="X102" s="13">
        <f t="shared" si="15"/>
        <v>220767.13172201448</v>
      </c>
      <c r="Y102" s="13">
        <f t="shared" si="16"/>
        <v>1054.0100843236262</v>
      </c>
      <c r="Z102" s="14">
        <f t="shared" si="9"/>
        <v>551.91782930503621</v>
      </c>
      <c r="AA102" s="13">
        <f t="shared" si="17"/>
        <v>502.09225501858998</v>
      </c>
      <c r="AB102" s="13">
        <f t="shared" si="18"/>
        <v>220265.03946699589</v>
      </c>
      <c r="AC102" s="1">
        <f t="shared" si="19"/>
        <v>64</v>
      </c>
      <c r="AD102" s="47"/>
    </row>
    <row r="103" spans="17:30" x14ac:dyDescent="0.25">
      <c r="Q103" s="12">
        <v>65</v>
      </c>
      <c r="R103" s="13">
        <f t="shared" si="12"/>
        <v>171619.2600533381</v>
      </c>
      <c r="S103" s="13">
        <f t="shared" si="20"/>
        <v>1666.973022522466</v>
      </c>
      <c r="T103" s="14">
        <f t="shared" si="13"/>
        <v>357.54012511112103</v>
      </c>
      <c r="U103" s="13">
        <f t="shared" ref="U103:U166" si="21">S103-T103</f>
        <v>1309.432897411345</v>
      </c>
      <c r="V103" s="13">
        <f t="shared" si="14"/>
        <v>170309.82715592676</v>
      </c>
      <c r="W103" s="12">
        <v>65</v>
      </c>
      <c r="X103" s="13">
        <f t="shared" si="15"/>
        <v>220265.03946699589</v>
      </c>
      <c r="Y103" s="13">
        <f t="shared" si="16"/>
        <v>1054.0100843236262</v>
      </c>
      <c r="Z103" s="14">
        <f t="shared" ref="Z103:Z166" si="22">X103*$F$7/12</f>
        <v>550.66259866748976</v>
      </c>
      <c r="AA103" s="13">
        <f t="shared" si="17"/>
        <v>503.34748565613643</v>
      </c>
      <c r="AB103" s="13">
        <f t="shared" si="18"/>
        <v>219761.69198133977</v>
      </c>
      <c r="AC103" s="1">
        <f t="shared" si="19"/>
        <v>65</v>
      </c>
      <c r="AD103" s="47"/>
    </row>
    <row r="104" spans="17:30" x14ac:dyDescent="0.25">
      <c r="Q104" s="12">
        <v>66</v>
      </c>
      <c r="R104" s="13">
        <f t="shared" ref="R104:R167" si="23">V103</f>
        <v>170309.82715592676</v>
      </c>
      <c r="S104" s="13">
        <f t="shared" si="20"/>
        <v>1666.973022522466</v>
      </c>
      <c r="T104" s="14">
        <f t="shared" ref="T104:T167" si="24">R104*($F$5/12)</f>
        <v>354.81213990818077</v>
      </c>
      <c r="U104" s="13">
        <f t="shared" si="21"/>
        <v>1312.1608826142851</v>
      </c>
      <c r="V104" s="13">
        <f t="shared" ref="V104:V167" si="25">R104-U104</f>
        <v>168997.66627331247</v>
      </c>
      <c r="W104" s="12">
        <v>66</v>
      </c>
      <c r="X104" s="13">
        <f t="shared" ref="X104:X167" si="26">AB103</f>
        <v>219761.69198133977</v>
      </c>
      <c r="Y104" s="13">
        <f t="shared" ref="Y104:Y167" si="27">IF(X104&gt;PMT($F$7/12,$F$8*12,-$F$4,0,),PMT($F$7/12,$F$8*12,-$F$4,0,),X104+Z104)</f>
        <v>1054.0100843236262</v>
      </c>
      <c r="Z104" s="14">
        <f t="shared" si="22"/>
        <v>549.40422995334939</v>
      </c>
      <c r="AA104" s="13">
        <f t="shared" ref="AA104:AA167" si="28">Y104-Z104</f>
        <v>504.6058543702768</v>
      </c>
      <c r="AB104" s="13">
        <f t="shared" ref="AB104:AB167" si="29">X104-AA104</f>
        <v>219257.08612696949</v>
      </c>
      <c r="AC104" s="1">
        <f t="shared" ref="AC104:AC167" si="30">W104</f>
        <v>66</v>
      </c>
      <c r="AD104" s="47"/>
    </row>
    <row r="105" spans="17:30" x14ac:dyDescent="0.25">
      <c r="Q105" s="12">
        <v>67</v>
      </c>
      <c r="R105" s="13">
        <f t="shared" si="23"/>
        <v>168997.66627331247</v>
      </c>
      <c r="S105" s="13">
        <f t="shared" ref="S105:S168" si="31">IF(R105&gt;PMT($F$5/12,$F$6*12,-$F$4,0,),PMT($F$5/12,$F$6*12,-$F$4,0,),R105+T105)</f>
        <v>1666.973022522466</v>
      </c>
      <c r="T105" s="14">
        <f t="shared" si="24"/>
        <v>352.07847140273429</v>
      </c>
      <c r="U105" s="13">
        <f t="shared" si="21"/>
        <v>1314.8945511197317</v>
      </c>
      <c r="V105" s="13">
        <f t="shared" si="25"/>
        <v>167682.77172219273</v>
      </c>
      <c r="W105" s="12">
        <v>67</v>
      </c>
      <c r="X105" s="13">
        <f t="shared" si="26"/>
        <v>219257.08612696949</v>
      </c>
      <c r="Y105" s="13">
        <f t="shared" si="27"/>
        <v>1054.0100843236262</v>
      </c>
      <c r="Z105" s="14">
        <f t="shared" si="22"/>
        <v>548.14271531742372</v>
      </c>
      <c r="AA105" s="13">
        <f t="shared" si="28"/>
        <v>505.86736900620247</v>
      </c>
      <c r="AB105" s="13">
        <f t="shared" si="29"/>
        <v>218751.21875796327</v>
      </c>
      <c r="AC105" s="1">
        <f t="shared" si="30"/>
        <v>67</v>
      </c>
      <c r="AD105" s="47"/>
    </row>
    <row r="106" spans="17:30" x14ac:dyDescent="0.25">
      <c r="Q106" s="12">
        <v>68</v>
      </c>
      <c r="R106" s="13">
        <f t="shared" si="23"/>
        <v>167682.77172219273</v>
      </c>
      <c r="S106" s="13">
        <f t="shared" si="31"/>
        <v>1666.973022522466</v>
      </c>
      <c r="T106" s="14">
        <f t="shared" si="24"/>
        <v>349.3391077545682</v>
      </c>
      <c r="U106" s="13">
        <f t="shared" si="21"/>
        <v>1317.6339147678977</v>
      </c>
      <c r="V106" s="13">
        <f t="shared" si="25"/>
        <v>166365.13780742482</v>
      </c>
      <c r="W106" s="12">
        <v>68</v>
      </c>
      <c r="X106" s="13">
        <f t="shared" si="26"/>
        <v>218751.21875796327</v>
      </c>
      <c r="Y106" s="13">
        <f t="shared" si="27"/>
        <v>1054.0100843236262</v>
      </c>
      <c r="Z106" s="14">
        <f t="shared" si="22"/>
        <v>546.87804689490815</v>
      </c>
      <c r="AA106" s="13">
        <f t="shared" si="28"/>
        <v>507.13203742871804</v>
      </c>
      <c r="AB106" s="13">
        <f t="shared" si="29"/>
        <v>218244.08672053454</v>
      </c>
      <c r="AC106" s="1">
        <f t="shared" si="30"/>
        <v>68</v>
      </c>
      <c r="AD106" s="47"/>
    </row>
    <row r="107" spans="17:30" x14ac:dyDescent="0.25">
      <c r="Q107" s="12">
        <v>69</v>
      </c>
      <c r="R107" s="13">
        <f t="shared" si="23"/>
        <v>166365.13780742482</v>
      </c>
      <c r="S107" s="13">
        <f t="shared" si="31"/>
        <v>1666.973022522466</v>
      </c>
      <c r="T107" s="14">
        <f t="shared" si="24"/>
        <v>346.59403709880172</v>
      </c>
      <c r="U107" s="13">
        <f t="shared" si="21"/>
        <v>1320.3789854236643</v>
      </c>
      <c r="V107" s="13">
        <f t="shared" si="25"/>
        <v>165044.75882200117</v>
      </c>
      <c r="W107" s="12">
        <v>69</v>
      </c>
      <c r="X107" s="13">
        <f t="shared" si="26"/>
        <v>218244.08672053454</v>
      </c>
      <c r="Y107" s="13">
        <f t="shared" si="27"/>
        <v>1054.0100843236262</v>
      </c>
      <c r="Z107" s="14">
        <f t="shared" si="22"/>
        <v>545.61021680133638</v>
      </c>
      <c r="AA107" s="13">
        <f t="shared" si="28"/>
        <v>508.39986752228981</v>
      </c>
      <c r="AB107" s="13">
        <f t="shared" si="29"/>
        <v>217735.68685301224</v>
      </c>
      <c r="AC107" s="1">
        <f t="shared" si="30"/>
        <v>69</v>
      </c>
      <c r="AD107" s="47"/>
    </row>
    <row r="108" spans="17:30" x14ac:dyDescent="0.25">
      <c r="Q108" s="12">
        <v>70</v>
      </c>
      <c r="R108" s="13">
        <f t="shared" si="23"/>
        <v>165044.75882200117</v>
      </c>
      <c r="S108" s="13">
        <f t="shared" si="31"/>
        <v>1666.973022522466</v>
      </c>
      <c r="T108" s="14">
        <f t="shared" si="24"/>
        <v>343.84324754583577</v>
      </c>
      <c r="U108" s="13">
        <f t="shared" si="21"/>
        <v>1323.1297749766302</v>
      </c>
      <c r="V108" s="13">
        <f t="shared" si="25"/>
        <v>163721.62904702453</v>
      </c>
      <c r="W108" s="12">
        <v>70</v>
      </c>
      <c r="X108" s="13">
        <f t="shared" si="26"/>
        <v>217735.68685301224</v>
      </c>
      <c r="Y108" s="13">
        <f t="shared" si="27"/>
        <v>1054.0100843236262</v>
      </c>
      <c r="Z108" s="14">
        <f t="shared" si="22"/>
        <v>544.33921713253062</v>
      </c>
      <c r="AA108" s="13">
        <f t="shared" si="28"/>
        <v>509.67086719109557</v>
      </c>
      <c r="AB108" s="13">
        <f t="shared" si="29"/>
        <v>217226.01598582114</v>
      </c>
      <c r="AC108" s="1">
        <f t="shared" si="30"/>
        <v>70</v>
      </c>
      <c r="AD108" s="47"/>
    </row>
    <row r="109" spans="17:30" x14ac:dyDescent="0.25">
      <c r="Q109" s="12">
        <v>71</v>
      </c>
      <c r="R109" s="13">
        <f t="shared" si="23"/>
        <v>163721.62904702453</v>
      </c>
      <c r="S109" s="13">
        <f t="shared" si="31"/>
        <v>1666.973022522466</v>
      </c>
      <c r="T109" s="14">
        <f t="shared" si="24"/>
        <v>341.08672718130111</v>
      </c>
      <c r="U109" s="13">
        <f t="shared" si="21"/>
        <v>1325.8862953411649</v>
      </c>
      <c r="V109" s="13">
        <f t="shared" si="25"/>
        <v>162395.74275168337</v>
      </c>
      <c r="W109" s="12">
        <v>71</v>
      </c>
      <c r="X109" s="13">
        <f t="shared" si="26"/>
        <v>217226.01598582114</v>
      </c>
      <c r="Y109" s="13">
        <f t="shared" si="27"/>
        <v>1054.0100843236262</v>
      </c>
      <c r="Z109" s="14">
        <f t="shared" si="22"/>
        <v>543.06503996455285</v>
      </c>
      <c r="AA109" s="13">
        <f t="shared" si="28"/>
        <v>510.94504435907334</v>
      </c>
      <c r="AB109" s="13">
        <f t="shared" si="29"/>
        <v>216715.07094146207</v>
      </c>
      <c r="AC109" s="1">
        <f t="shared" si="30"/>
        <v>71</v>
      </c>
      <c r="AD109" s="47"/>
    </row>
    <row r="110" spans="17:30" x14ac:dyDescent="0.25">
      <c r="Q110" s="12">
        <v>72</v>
      </c>
      <c r="R110" s="13">
        <f t="shared" si="23"/>
        <v>162395.74275168337</v>
      </c>
      <c r="S110" s="13">
        <f t="shared" si="31"/>
        <v>1666.973022522466</v>
      </c>
      <c r="T110" s="14">
        <f t="shared" si="24"/>
        <v>338.32446406600701</v>
      </c>
      <c r="U110" s="13">
        <f t="shared" si="21"/>
        <v>1328.6485584564589</v>
      </c>
      <c r="V110" s="13">
        <f t="shared" si="25"/>
        <v>161067.09419322692</v>
      </c>
      <c r="W110" s="12">
        <v>72</v>
      </c>
      <c r="X110" s="13">
        <f t="shared" si="26"/>
        <v>216715.07094146207</v>
      </c>
      <c r="Y110" s="13">
        <f t="shared" si="27"/>
        <v>1054.0100843236262</v>
      </c>
      <c r="Z110" s="14">
        <f t="shared" si="22"/>
        <v>541.78767735365511</v>
      </c>
      <c r="AA110" s="13">
        <f t="shared" si="28"/>
        <v>512.22240696997108</v>
      </c>
      <c r="AB110" s="13">
        <f t="shared" si="29"/>
        <v>216202.84853449211</v>
      </c>
      <c r="AC110" s="1">
        <f t="shared" si="30"/>
        <v>72</v>
      </c>
      <c r="AD110" s="47"/>
    </row>
    <row r="111" spans="17:30" x14ac:dyDescent="0.25">
      <c r="Q111" s="12">
        <v>73</v>
      </c>
      <c r="R111" s="13">
        <f t="shared" si="23"/>
        <v>161067.09419322692</v>
      </c>
      <c r="S111" s="13">
        <f t="shared" si="31"/>
        <v>1666.973022522466</v>
      </c>
      <c r="T111" s="14">
        <f t="shared" si="24"/>
        <v>335.55644623588944</v>
      </c>
      <c r="U111" s="13">
        <f t="shared" si="21"/>
        <v>1331.4165762865764</v>
      </c>
      <c r="V111" s="13">
        <f t="shared" si="25"/>
        <v>159735.67761694035</v>
      </c>
      <c r="W111" s="12">
        <v>73</v>
      </c>
      <c r="X111" s="13">
        <f t="shared" si="26"/>
        <v>216202.84853449211</v>
      </c>
      <c r="Y111" s="13">
        <f t="shared" si="27"/>
        <v>1054.0100843236262</v>
      </c>
      <c r="Z111" s="14">
        <f t="shared" si="22"/>
        <v>540.50712133623017</v>
      </c>
      <c r="AA111" s="13">
        <f t="shared" si="28"/>
        <v>513.50296298739602</v>
      </c>
      <c r="AB111" s="13">
        <f t="shared" si="29"/>
        <v>215689.3455715047</v>
      </c>
      <c r="AC111" s="1">
        <f t="shared" si="30"/>
        <v>73</v>
      </c>
      <c r="AD111" s="47"/>
    </row>
    <row r="112" spans="17:30" x14ac:dyDescent="0.25">
      <c r="Q112" s="12">
        <v>74</v>
      </c>
      <c r="R112" s="13">
        <f t="shared" si="23"/>
        <v>159735.67761694035</v>
      </c>
      <c r="S112" s="13">
        <f t="shared" si="31"/>
        <v>1666.973022522466</v>
      </c>
      <c r="T112" s="14">
        <f t="shared" si="24"/>
        <v>332.78266170195906</v>
      </c>
      <c r="U112" s="13">
        <f t="shared" si="21"/>
        <v>1334.1903608205068</v>
      </c>
      <c r="V112" s="13">
        <f t="shared" si="25"/>
        <v>158401.48725611984</v>
      </c>
      <c r="W112" s="12">
        <v>74</v>
      </c>
      <c r="X112" s="13">
        <f t="shared" si="26"/>
        <v>215689.3455715047</v>
      </c>
      <c r="Y112" s="13">
        <f t="shared" si="27"/>
        <v>1054.0100843236262</v>
      </c>
      <c r="Z112" s="14">
        <f t="shared" si="22"/>
        <v>539.22336392876173</v>
      </c>
      <c r="AA112" s="13">
        <f t="shared" si="28"/>
        <v>514.78672039486446</v>
      </c>
      <c r="AB112" s="13">
        <f t="shared" si="29"/>
        <v>215174.55885110985</v>
      </c>
      <c r="AC112" s="1">
        <f t="shared" si="30"/>
        <v>74</v>
      </c>
      <c r="AD112" s="47"/>
    </row>
    <row r="113" spans="17:30" x14ac:dyDescent="0.25">
      <c r="Q113" s="12">
        <v>75</v>
      </c>
      <c r="R113" s="13">
        <f t="shared" si="23"/>
        <v>158401.48725611984</v>
      </c>
      <c r="S113" s="13">
        <f t="shared" si="31"/>
        <v>1666.973022522466</v>
      </c>
      <c r="T113" s="14">
        <f t="shared" si="24"/>
        <v>330.00309845024969</v>
      </c>
      <c r="U113" s="13">
        <f t="shared" si="21"/>
        <v>1336.9699240722161</v>
      </c>
      <c r="V113" s="13">
        <f t="shared" si="25"/>
        <v>157064.51733204763</v>
      </c>
      <c r="W113" s="12">
        <v>75</v>
      </c>
      <c r="X113" s="13">
        <f t="shared" si="26"/>
        <v>215174.55885110985</v>
      </c>
      <c r="Y113" s="13">
        <f t="shared" si="27"/>
        <v>1054.0100843236262</v>
      </c>
      <c r="Z113" s="14">
        <f t="shared" si="22"/>
        <v>537.93639712777463</v>
      </c>
      <c r="AA113" s="13">
        <f t="shared" si="28"/>
        <v>516.07368719585156</v>
      </c>
      <c r="AB113" s="13">
        <f t="shared" si="29"/>
        <v>214658.48516391398</v>
      </c>
      <c r="AC113" s="1">
        <f t="shared" si="30"/>
        <v>75</v>
      </c>
      <c r="AD113" s="47"/>
    </row>
    <row r="114" spans="17:30" x14ac:dyDescent="0.25">
      <c r="Q114" s="12">
        <v>76</v>
      </c>
      <c r="R114" s="13">
        <f t="shared" si="23"/>
        <v>157064.51733204763</v>
      </c>
      <c r="S114" s="13">
        <f t="shared" si="31"/>
        <v>1666.973022522466</v>
      </c>
      <c r="T114" s="14">
        <f t="shared" si="24"/>
        <v>327.21774444176589</v>
      </c>
      <c r="U114" s="13">
        <f t="shared" si="21"/>
        <v>1339.7552780807</v>
      </c>
      <c r="V114" s="13">
        <f t="shared" si="25"/>
        <v>155724.76205396693</v>
      </c>
      <c r="W114" s="12">
        <v>76</v>
      </c>
      <c r="X114" s="13">
        <f t="shared" si="26"/>
        <v>214658.48516391398</v>
      </c>
      <c r="Y114" s="13">
        <f t="shared" si="27"/>
        <v>1054.0100843236262</v>
      </c>
      <c r="Z114" s="14">
        <f t="shared" si="22"/>
        <v>536.64621290978494</v>
      </c>
      <c r="AA114" s="13">
        <f t="shared" si="28"/>
        <v>517.36387141384125</v>
      </c>
      <c r="AB114" s="13">
        <f t="shared" si="29"/>
        <v>214141.12129250015</v>
      </c>
      <c r="AC114" s="1">
        <f t="shared" si="30"/>
        <v>76</v>
      </c>
      <c r="AD114" s="47"/>
    </row>
    <row r="115" spans="17:30" x14ac:dyDescent="0.25">
      <c r="Q115" s="12">
        <v>77</v>
      </c>
      <c r="R115" s="13">
        <f t="shared" si="23"/>
        <v>155724.76205396693</v>
      </c>
      <c r="S115" s="13">
        <f t="shared" si="31"/>
        <v>1666.973022522466</v>
      </c>
      <c r="T115" s="14">
        <f t="shared" si="24"/>
        <v>324.42658761243109</v>
      </c>
      <c r="U115" s="13">
        <f t="shared" si="21"/>
        <v>1342.5464349100348</v>
      </c>
      <c r="V115" s="13">
        <f t="shared" si="25"/>
        <v>154382.21561905689</v>
      </c>
      <c r="W115" s="12">
        <v>77</v>
      </c>
      <c r="X115" s="13">
        <f t="shared" si="26"/>
        <v>214141.12129250015</v>
      </c>
      <c r="Y115" s="13">
        <f t="shared" si="27"/>
        <v>1054.0100843236262</v>
      </c>
      <c r="Z115" s="14">
        <f t="shared" si="22"/>
        <v>535.35280323125028</v>
      </c>
      <c r="AA115" s="13">
        <f t="shared" si="28"/>
        <v>518.65728109237591</v>
      </c>
      <c r="AB115" s="13">
        <f t="shared" si="29"/>
        <v>213622.46401140778</v>
      </c>
      <c r="AC115" s="1">
        <f t="shared" si="30"/>
        <v>77</v>
      </c>
      <c r="AD115" s="47"/>
    </row>
    <row r="116" spans="17:30" x14ac:dyDescent="0.25">
      <c r="Q116" s="12">
        <v>78</v>
      </c>
      <c r="R116" s="13">
        <f t="shared" si="23"/>
        <v>154382.21561905689</v>
      </c>
      <c r="S116" s="13">
        <f t="shared" si="31"/>
        <v>1666.973022522466</v>
      </c>
      <c r="T116" s="14">
        <f t="shared" si="24"/>
        <v>321.62961587303516</v>
      </c>
      <c r="U116" s="13">
        <f t="shared" si="21"/>
        <v>1345.3434066494308</v>
      </c>
      <c r="V116" s="13">
        <f t="shared" si="25"/>
        <v>153036.87221240747</v>
      </c>
      <c r="W116" s="12">
        <v>78</v>
      </c>
      <c r="X116" s="13">
        <f t="shared" si="26"/>
        <v>213622.46401140778</v>
      </c>
      <c r="Y116" s="13">
        <f t="shared" si="27"/>
        <v>1054.0100843236262</v>
      </c>
      <c r="Z116" s="14">
        <f t="shared" si="22"/>
        <v>534.05616002851946</v>
      </c>
      <c r="AA116" s="13">
        <f t="shared" si="28"/>
        <v>519.95392429510673</v>
      </c>
      <c r="AB116" s="13">
        <f t="shared" si="29"/>
        <v>213102.51008711266</v>
      </c>
      <c r="AC116" s="1">
        <f t="shared" si="30"/>
        <v>78</v>
      </c>
      <c r="AD116" s="47"/>
    </row>
    <row r="117" spans="17:30" x14ac:dyDescent="0.25">
      <c r="Q117" s="12">
        <v>79</v>
      </c>
      <c r="R117" s="13">
        <f t="shared" si="23"/>
        <v>153036.87221240747</v>
      </c>
      <c r="S117" s="13">
        <f t="shared" si="31"/>
        <v>1666.973022522466</v>
      </c>
      <c r="T117" s="14">
        <f t="shared" si="24"/>
        <v>318.82681710918223</v>
      </c>
      <c r="U117" s="13">
        <f t="shared" si="21"/>
        <v>1348.1462054132837</v>
      </c>
      <c r="V117" s="13">
        <f t="shared" si="25"/>
        <v>151688.7260069942</v>
      </c>
      <c r="W117" s="12">
        <v>79</v>
      </c>
      <c r="X117" s="13">
        <f t="shared" si="26"/>
        <v>213102.51008711266</v>
      </c>
      <c r="Y117" s="13">
        <f t="shared" si="27"/>
        <v>1054.0100843236262</v>
      </c>
      <c r="Z117" s="14">
        <f t="shared" si="22"/>
        <v>532.75627521778165</v>
      </c>
      <c r="AA117" s="13">
        <f t="shared" si="28"/>
        <v>521.25380910584454</v>
      </c>
      <c r="AB117" s="13">
        <f t="shared" si="29"/>
        <v>212581.25627800683</v>
      </c>
      <c r="AC117" s="1">
        <f t="shared" si="30"/>
        <v>79</v>
      </c>
      <c r="AD117" s="47"/>
    </row>
    <row r="118" spans="17:30" x14ac:dyDescent="0.25">
      <c r="Q118" s="12">
        <v>80</v>
      </c>
      <c r="R118" s="13">
        <f t="shared" si="23"/>
        <v>151688.7260069942</v>
      </c>
      <c r="S118" s="13">
        <f t="shared" si="31"/>
        <v>1666.973022522466</v>
      </c>
      <c r="T118" s="14">
        <f t="shared" si="24"/>
        <v>316.01817918123788</v>
      </c>
      <c r="U118" s="13">
        <f t="shared" si="21"/>
        <v>1350.9548433412281</v>
      </c>
      <c r="V118" s="13">
        <f t="shared" si="25"/>
        <v>150337.77116365297</v>
      </c>
      <c r="W118" s="12">
        <v>80</v>
      </c>
      <c r="X118" s="13">
        <f t="shared" si="26"/>
        <v>212581.25627800683</v>
      </c>
      <c r="Y118" s="13">
        <f t="shared" si="27"/>
        <v>1054.0100843236262</v>
      </c>
      <c r="Z118" s="14">
        <f t="shared" si="22"/>
        <v>531.45314069501705</v>
      </c>
      <c r="AA118" s="13">
        <f t="shared" si="28"/>
        <v>522.55694362860913</v>
      </c>
      <c r="AB118" s="13">
        <f t="shared" si="29"/>
        <v>212058.69933437821</v>
      </c>
      <c r="AC118" s="1">
        <f t="shared" si="30"/>
        <v>80</v>
      </c>
      <c r="AD118" s="47"/>
    </row>
    <row r="119" spans="17:30" x14ac:dyDescent="0.25">
      <c r="Q119" s="12">
        <v>81</v>
      </c>
      <c r="R119" s="13">
        <f t="shared" si="23"/>
        <v>150337.77116365297</v>
      </c>
      <c r="S119" s="13">
        <f t="shared" si="31"/>
        <v>1666.973022522466</v>
      </c>
      <c r="T119" s="14">
        <f t="shared" si="24"/>
        <v>313.203689924277</v>
      </c>
      <c r="U119" s="13">
        <f t="shared" si="21"/>
        <v>1353.7693325981891</v>
      </c>
      <c r="V119" s="13">
        <f t="shared" si="25"/>
        <v>148984.00183105477</v>
      </c>
      <c r="W119" s="12">
        <v>81</v>
      </c>
      <c r="X119" s="13">
        <f t="shared" si="26"/>
        <v>212058.69933437821</v>
      </c>
      <c r="Y119" s="13">
        <f t="shared" si="27"/>
        <v>1054.0100843236262</v>
      </c>
      <c r="Z119" s="14">
        <f t="shared" si="22"/>
        <v>530.14674833594552</v>
      </c>
      <c r="AA119" s="13">
        <f t="shared" si="28"/>
        <v>523.86333598768067</v>
      </c>
      <c r="AB119" s="13">
        <f t="shared" si="29"/>
        <v>211534.83599839054</v>
      </c>
      <c r="AC119" s="1">
        <f t="shared" si="30"/>
        <v>81</v>
      </c>
      <c r="AD119" s="47"/>
    </row>
    <row r="120" spans="17:30" x14ac:dyDescent="0.25">
      <c r="Q120" s="12">
        <v>82</v>
      </c>
      <c r="R120" s="13">
        <f t="shared" si="23"/>
        <v>148984.00183105477</v>
      </c>
      <c r="S120" s="13">
        <f t="shared" si="31"/>
        <v>1666.973022522466</v>
      </c>
      <c r="T120" s="14">
        <f t="shared" si="24"/>
        <v>310.38333714803076</v>
      </c>
      <c r="U120" s="13">
        <f t="shared" si="21"/>
        <v>1356.5896853744352</v>
      </c>
      <c r="V120" s="13">
        <f t="shared" si="25"/>
        <v>147627.41214568034</v>
      </c>
      <c r="W120" s="12">
        <v>82</v>
      </c>
      <c r="X120" s="13">
        <f t="shared" si="26"/>
        <v>211534.83599839054</v>
      </c>
      <c r="Y120" s="13">
        <f t="shared" si="27"/>
        <v>1054.0100843236262</v>
      </c>
      <c r="Z120" s="14">
        <f t="shared" si="22"/>
        <v>528.83708999597627</v>
      </c>
      <c r="AA120" s="13">
        <f t="shared" si="28"/>
        <v>525.17299432764992</v>
      </c>
      <c r="AB120" s="13">
        <f t="shared" si="29"/>
        <v>211009.6630040629</v>
      </c>
      <c r="AC120" s="1">
        <f t="shared" si="30"/>
        <v>82</v>
      </c>
      <c r="AD120" s="47"/>
    </row>
    <row r="121" spans="17:30" x14ac:dyDescent="0.25">
      <c r="Q121" s="12">
        <v>83</v>
      </c>
      <c r="R121" s="13">
        <f t="shared" si="23"/>
        <v>147627.41214568034</v>
      </c>
      <c r="S121" s="13">
        <f t="shared" si="31"/>
        <v>1666.973022522466</v>
      </c>
      <c r="T121" s="14">
        <f t="shared" si="24"/>
        <v>307.55710863683402</v>
      </c>
      <c r="U121" s="13">
        <f t="shared" si="21"/>
        <v>1359.4159138856319</v>
      </c>
      <c r="V121" s="13">
        <f t="shared" si="25"/>
        <v>146267.99623179471</v>
      </c>
      <c r="W121" s="12">
        <v>83</v>
      </c>
      <c r="X121" s="13">
        <f t="shared" si="26"/>
        <v>211009.6630040629</v>
      </c>
      <c r="Y121" s="13">
        <f t="shared" si="27"/>
        <v>1054.0100843236262</v>
      </c>
      <c r="Z121" s="14">
        <f t="shared" si="22"/>
        <v>527.52415751015724</v>
      </c>
      <c r="AA121" s="13">
        <f t="shared" si="28"/>
        <v>526.48592681346895</v>
      </c>
      <c r="AB121" s="13">
        <f t="shared" si="29"/>
        <v>210483.17707724942</v>
      </c>
      <c r="AC121" s="1">
        <f t="shared" si="30"/>
        <v>83</v>
      </c>
      <c r="AD121" s="47"/>
    </row>
    <row r="122" spans="17:30" x14ac:dyDescent="0.25">
      <c r="Q122" s="12">
        <v>84</v>
      </c>
      <c r="R122" s="13">
        <f t="shared" si="23"/>
        <v>146267.99623179471</v>
      </c>
      <c r="S122" s="13">
        <f t="shared" si="31"/>
        <v>1666.973022522466</v>
      </c>
      <c r="T122" s="14">
        <f t="shared" si="24"/>
        <v>304.7249921495723</v>
      </c>
      <c r="U122" s="13">
        <f t="shared" si="21"/>
        <v>1362.2480303728937</v>
      </c>
      <c r="V122" s="13">
        <f t="shared" si="25"/>
        <v>144905.74820142181</v>
      </c>
      <c r="W122" s="12">
        <v>84</v>
      </c>
      <c r="X122" s="13">
        <f t="shared" si="26"/>
        <v>210483.17707724942</v>
      </c>
      <c r="Y122" s="13">
        <f t="shared" si="27"/>
        <v>1054.0100843236262</v>
      </c>
      <c r="Z122" s="14">
        <f t="shared" si="22"/>
        <v>526.20794269312353</v>
      </c>
      <c r="AA122" s="13">
        <f t="shared" si="28"/>
        <v>527.80214163050266</v>
      </c>
      <c r="AB122" s="13">
        <f t="shared" si="29"/>
        <v>209955.37493561892</v>
      </c>
      <c r="AC122" s="1">
        <f t="shared" si="30"/>
        <v>84</v>
      </c>
      <c r="AD122" s="47"/>
    </row>
    <row r="123" spans="17:30" x14ac:dyDescent="0.25">
      <c r="Q123" s="12">
        <v>85</v>
      </c>
      <c r="R123" s="13">
        <f t="shared" si="23"/>
        <v>144905.74820142181</v>
      </c>
      <c r="S123" s="13">
        <f t="shared" si="31"/>
        <v>1666.973022522466</v>
      </c>
      <c r="T123" s="14">
        <f t="shared" si="24"/>
        <v>301.88697541962875</v>
      </c>
      <c r="U123" s="13">
        <f t="shared" si="21"/>
        <v>1365.0860471028373</v>
      </c>
      <c r="V123" s="13">
        <f t="shared" si="25"/>
        <v>143540.66215431897</v>
      </c>
      <c r="W123" s="12">
        <v>85</v>
      </c>
      <c r="X123" s="13">
        <f t="shared" si="26"/>
        <v>209955.37493561892</v>
      </c>
      <c r="Y123" s="13">
        <f t="shared" si="27"/>
        <v>1054.0100843236262</v>
      </c>
      <c r="Z123" s="14">
        <f t="shared" si="22"/>
        <v>524.8884373390473</v>
      </c>
      <c r="AA123" s="13">
        <f t="shared" si="28"/>
        <v>529.12164698457889</v>
      </c>
      <c r="AB123" s="13">
        <f t="shared" si="29"/>
        <v>209426.25328863435</v>
      </c>
      <c r="AC123" s="1">
        <f t="shared" si="30"/>
        <v>85</v>
      </c>
      <c r="AD123" s="47"/>
    </row>
    <row r="124" spans="17:30" x14ac:dyDescent="0.25">
      <c r="Q124" s="12">
        <v>86</v>
      </c>
      <c r="R124" s="13">
        <f t="shared" si="23"/>
        <v>143540.66215431897</v>
      </c>
      <c r="S124" s="13">
        <f t="shared" si="31"/>
        <v>1666.973022522466</v>
      </c>
      <c r="T124" s="14">
        <f t="shared" si="24"/>
        <v>299.04304615483119</v>
      </c>
      <c r="U124" s="13">
        <f t="shared" si="21"/>
        <v>1367.9299763676347</v>
      </c>
      <c r="V124" s="13">
        <f t="shared" si="25"/>
        <v>142172.73217795134</v>
      </c>
      <c r="W124" s="12">
        <v>86</v>
      </c>
      <c r="X124" s="13">
        <f t="shared" si="26"/>
        <v>209426.25328863435</v>
      </c>
      <c r="Y124" s="13">
        <f t="shared" si="27"/>
        <v>1054.0100843236262</v>
      </c>
      <c r="Z124" s="14">
        <f t="shared" si="22"/>
        <v>523.56563322158593</v>
      </c>
      <c r="AA124" s="13">
        <f t="shared" si="28"/>
        <v>530.44445110204026</v>
      </c>
      <c r="AB124" s="13">
        <f t="shared" si="29"/>
        <v>208895.80883753233</v>
      </c>
      <c r="AC124" s="1">
        <f t="shared" si="30"/>
        <v>86</v>
      </c>
      <c r="AD124" s="47"/>
    </row>
    <row r="125" spans="17:30" x14ac:dyDescent="0.25">
      <c r="Q125" s="12">
        <v>87</v>
      </c>
      <c r="R125" s="13">
        <f t="shared" si="23"/>
        <v>142172.73217795134</v>
      </c>
      <c r="S125" s="13">
        <f t="shared" si="31"/>
        <v>1666.973022522466</v>
      </c>
      <c r="T125" s="14">
        <f t="shared" si="24"/>
        <v>296.1931920373986</v>
      </c>
      <c r="U125" s="13">
        <f t="shared" si="21"/>
        <v>1370.7798304850674</v>
      </c>
      <c r="V125" s="13">
        <f t="shared" si="25"/>
        <v>140801.95234746629</v>
      </c>
      <c r="W125" s="12">
        <v>87</v>
      </c>
      <c r="X125" s="13">
        <f t="shared" si="26"/>
        <v>208895.80883753233</v>
      </c>
      <c r="Y125" s="13">
        <f t="shared" si="27"/>
        <v>1054.0100843236262</v>
      </c>
      <c r="Z125" s="14">
        <f t="shared" si="22"/>
        <v>522.23952209383083</v>
      </c>
      <c r="AA125" s="13">
        <f t="shared" si="28"/>
        <v>531.77056222979536</v>
      </c>
      <c r="AB125" s="13">
        <f t="shared" si="29"/>
        <v>208364.03827530253</v>
      </c>
      <c r="AC125" s="1">
        <f t="shared" si="30"/>
        <v>87</v>
      </c>
      <c r="AD125" s="47"/>
    </row>
    <row r="126" spans="17:30" x14ac:dyDescent="0.25">
      <c r="Q126" s="12">
        <v>88</v>
      </c>
      <c r="R126" s="13">
        <f t="shared" si="23"/>
        <v>140801.95234746629</v>
      </c>
      <c r="S126" s="13">
        <f t="shared" si="31"/>
        <v>1666.973022522466</v>
      </c>
      <c r="T126" s="14">
        <f t="shared" si="24"/>
        <v>293.33740072388809</v>
      </c>
      <c r="U126" s="13">
        <f t="shared" si="21"/>
        <v>1373.6356217985779</v>
      </c>
      <c r="V126" s="13">
        <f t="shared" si="25"/>
        <v>139428.31672566771</v>
      </c>
      <c r="W126" s="12">
        <v>88</v>
      </c>
      <c r="X126" s="13">
        <f t="shared" si="26"/>
        <v>208364.03827530253</v>
      </c>
      <c r="Y126" s="13">
        <f t="shared" si="27"/>
        <v>1054.0100843236262</v>
      </c>
      <c r="Z126" s="14">
        <f t="shared" si="22"/>
        <v>520.91009568825632</v>
      </c>
      <c r="AA126" s="13">
        <f t="shared" si="28"/>
        <v>533.09998863536987</v>
      </c>
      <c r="AB126" s="13">
        <f t="shared" si="29"/>
        <v>207830.93828666717</v>
      </c>
      <c r="AC126" s="1">
        <f t="shared" si="30"/>
        <v>88</v>
      </c>
      <c r="AD126" s="47"/>
    </row>
    <row r="127" spans="17:30" x14ac:dyDescent="0.25">
      <c r="Q127" s="12">
        <v>89</v>
      </c>
      <c r="R127" s="13">
        <f t="shared" si="23"/>
        <v>139428.31672566771</v>
      </c>
      <c r="S127" s="13">
        <f t="shared" si="31"/>
        <v>1666.973022522466</v>
      </c>
      <c r="T127" s="14">
        <f t="shared" si="24"/>
        <v>290.47565984514108</v>
      </c>
      <c r="U127" s="13">
        <f t="shared" si="21"/>
        <v>1376.4973626773249</v>
      </c>
      <c r="V127" s="13">
        <f t="shared" si="25"/>
        <v>138051.81936299038</v>
      </c>
      <c r="W127" s="12">
        <v>89</v>
      </c>
      <c r="X127" s="13">
        <f t="shared" si="26"/>
        <v>207830.93828666717</v>
      </c>
      <c r="Y127" s="13">
        <f t="shared" si="27"/>
        <v>1054.0100843236262</v>
      </c>
      <c r="Z127" s="14">
        <f t="shared" si="22"/>
        <v>519.57734571666788</v>
      </c>
      <c r="AA127" s="13">
        <f t="shared" si="28"/>
        <v>534.43273860695831</v>
      </c>
      <c r="AB127" s="13">
        <f t="shared" si="29"/>
        <v>207296.5055480602</v>
      </c>
      <c r="AC127" s="1">
        <f t="shared" si="30"/>
        <v>89</v>
      </c>
      <c r="AD127" s="47"/>
    </row>
    <row r="128" spans="17:30" x14ac:dyDescent="0.25">
      <c r="Q128" s="12">
        <v>90</v>
      </c>
      <c r="R128" s="13">
        <f t="shared" si="23"/>
        <v>138051.81936299038</v>
      </c>
      <c r="S128" s="13">
        <f t="shared" si="31"/>
        <v>1666.973022522466</v>
      </c>
      <c r="T128" s="14">
        <f t="shared" si="24"/>
        <v>287.60795700622998</v>
      </c>
      <c r="U128" s="13">
        <f t="shared" si="21"/>
        <v>1379.365065516236</v>
      </c>
      <c r="V128" s="13">
        <f t="shared" si="25"/>
        <v>136672.45429747415</v>
      </c>
      <c r="W128" s="12">
        <v>90</v>
      </c>
      <c r="X128" s="13">
        <f t="shared" si="26"/>
        <v>207296.5055480602</v>
      </c>
      <c r="Y128" s="13">
        <f t="shared" si="27"/>
        <v>1054.0100843236262</v>
      </c>
      <c r="Z128" s="14">
        <f t="shared" si="22"/>
        <v>518.24126387015042</v>
      </c>
      <c r="AA128" s="13">
        <f t="shared" si="28"/>
        <v>535.76882045347577</v>
      </c>
      <c r="AB128" s="13">
        <f t="shared" si="29"/>
        <v>206760.73672760674</v>
      </c>
      <c r="AC128" s="1">
        <f t="shared" si="30"/>
        <v>90</v>
      </c>
      <c r="AD128" s="47"/>
    </row>
    <row r="129" spans="17:30" x14ac:dyDescent="0.25">
      <c r="Q129" s="12">
        <v>91</v>
      </c>
      <c r="R129" s="13">
        <f t="shared" si="23"/>
        <v>136672.45429747415</v>
      </c>
      <c r="S129" s="13">
        <f t="shared" si="31"/>
        <v>1666.973022522466</v>
      </c>
      <c r="T129" s="14">
        <f t="shared" si="24"/>
        <v>284.7342797864045</v>
      </c>
      <c r="U129" s="13">
        <f t="shared" si="21"/>
        <v>1382.2387427360613</v>
      </c>
      <c r="V129" s="13">
        <f t="shared" si="25"/>
        <v>135290.2155547381</v>
      </c>
      <c r="W129" s="12">
        <v>91</v>
      </c>
      <c r="X129" s="13">
        <f t="shared" si="26"/>
        <v>206760.73672760674</v>
      </c>
      <c r="Y129" s="13">
        <f t="shared" si="27"/>
        <v>1054.0100843236262</v>
      </c>
      <c r="Z129" s="14">
        <f t="shared" si="22"/>
        <v>516.90184181901679</v>
      </c>
      <c r="AA129" s="13">
        <f t="shared" si="28"/>
        <v>537.10824250460939</v>
      </c>
      <c r="AB129" s="13">
        <f t="shared" si="29"/>
        <v>206223.62848510212</v>
      </c>
      <c r="AC129" s="1">
        <f t="shared" si="30"/>
        <v>91</v>
      </c>
      <c r="AD129" s="47"/>
    </row>
    <row r="130" spans="17:30" x14ac:dyDescent="0.25">
      <c r="Q130" s="12">
        <v>92</v>
      </c>
      <c r="R130" s="13">
        <f t="shared" si="23"/>
        <v>135290.2155547381</v>
      </c>
      <c r="S130" s="13">
        <f t="shared" si="31"/>
        <v>1666.973022522466</v>
      </c>
      <c r="T130" s="14">
        <f t="shared" si="24"/>
        <v>281.85461573903768</v>
      </c>
      <c r="U130" s="13">
        <f t="shared" si="21"/>
        <v>1385.1184067834283</v>
      </c>
      <c r="V130" s="13">
        <f t="shared" si="25"/>
        <v>133905.09714795466</v>
      </c>
      <c r="W130" s="12">
        <v>92</v>
      </c>
      <c r="X130" s="13">
        <f t="shared" si="26"/>
        <v>206223.62848510212</v>
      </c>
      <c r="Y130" s="13">
        <f t="shared" si="27"/>
        <v>1054.0100843236262</v>
      </c>
      <c r="Z130" s="14">
        <f t="shared" si="22"/>
        <v>515.55907121275527</v>
      </c>
      <c r="AA130" s="13">
        <f t="shared" si="28"/>
        <v>538.45101311087092</v>
      </c>
      <c r="AB130" s="13">
        <f t="shared" si="29"/>
        <v>205685.17747199125</v>
      </c>
      <c r="AC130" s="1">
        <f t="shared" si="30"/>
        <v>92</v>
      </c>
      <c r="AD130" s="47"/>
    </row>
    <row r="131" spans="17:30" x14ac:dyDescent="0.25">
      <c r="Q131" s="12">
        <v>93</v>
      </c>
      <c r="R131" s="13">
        <f t="shared" si="23"/>
        <v>133905.09714795466</v>
      </c>
      <c r="S131" s="13">
        <f t="shared" si="31"/>
        <v>1666.973022522466</v>
      </c>
      <c r="T131" s="14">
        <f t="shared" si="24"/>
        <v>278.9689523915722</v>
      </c>
      <c r="U131" s="13">
        <f t="shared" si="21"/>
        <v>1388.0040701308938</v>
      </c>
      <c r="V131" s="13">
        <f t="shared" si="25"/>
        <v>132517.09307782375</v>
      </c>
      <c r="W131" s="12">
        <v>93</v>
      </c>
      <c r="X131" s="13">
        <f t="shared" si="26"/>
        <v>205685.17747199125</v>
      </c>
      <c r="Y131" s="13">
        <f t="shared" si="27"/>
        <v>1054.0100843236262</v>
      </c>
      <c r="Z131" s="14">
        <f t="shared" si="22"/>
        <v>514.21294367997814</v>
      </c>
      <c r="AA131" s="13">
        <f t="shared" si="28"/>
        <v>539.79714064364805</v>
      </c>
      <c r="AB131" s="13">
        <f t="shared" si="29"/>
        <v>205145.38033134761</v>
      </c>
      <c r="AC131" s="1">
        <f t="shared" si="30"/>
        <v>93</v>
      </c>
      <c r="AD131" s="47"/>
    </row>
    <row r="132" spans="17:30" x14ac:dyDescent="0.25">
      <c r="Q132" s="12">
        <v>94</v>
      </c>
      <c r="R132" s="13">
        <f t="shared" si="23"/>
        <v>132517.09307782375</v>
      </c>
      <c r="S132" s="13">
        <f t="shared" si="31"/>
        <v>1666.973022522466</v>
      </c>
      <c r="T132" s="14">
        <f t="shared" si="24"/>
        <v>276.07727724546612</v>
      </c>
      <c r="U132" s="13">
        <f t="shared" si="21"/>
        <v>1390.8957452769998</v>
      </c>
      <c r="V132" s="13">
        <f t="shared" si="25"/>
        <v>131126.19733254676</v>
      </c>
      <c r="W132" s="12">
        <v>94</v>
      </c>
      <c r="X132" s="13">
        <f t="shared" si="26"/>
        <v>205145.38033134761</v>
      </c>
      <c r="Y132" s="13">
        <f t="shared" si="27"/>
        <v>1054.0100843236262</v>
      </c>
      <c r="Z132" s="14">
        <f t="shared" si="22"/>
        <v>512.86345082836897</v>
      </c>
      <c r="AA132" s="13">
        <f t="shared" si="28"/>
        <v>541.14663349525722</v>
      </c>
      <c r="AB132" s="13">
        <f t="shared" si="29"/>
        <v>204604.23369785235</v>
      </c>
      <c r="AC132" s="1">
        <f t="shared" si="30"/>
        <v>94</v>
      </c>
      <c r="AD132" s="47"/>
    </row>
    <row r="133" spans="17:30" x14ac:dyDescent="0.25">
      <c r="Q133" s="12">
        <v>95</v>
      </c>
      <c r="R133" s="13">
        <f t="shared" si="23"/>
        <v>131126.19733254676</v>
      </c>
      <c r="S133" s="13">
        <f t="shared" si="31"/>
        <v>1666.973022522466</v>
      </c>
      <c r="T133" s="14">
        <f t="shared" si="24"/>
        <v>273.17957777613907</v>
      </c>
      <c r="U133" s="13">
        <f t="shared" si="21"/>
        <v>1393.7934447463269</v>
      </c>
      <c r="V133" s="13">
        <f t="shared" si="25"/>
        <v>129732.40388780042</v>
      </c>
      <c r="W133" s="12">
        <v>95</v>
      </c>
      <c r="X133" s="13">
        <f t="shared" si="26"/>
        <v>204604.23369785235</v>
      </c>
      <c r="Y133" s="13">
        <f t="shared" si="27"/>
        <v>1054.0100843236262</v>
      </c>
      <c r="Z133" s="14">
        <f t="shared" si="22"/>
        <v>511.51058424463082</v>
      </c>
      <c r="AA133" s="13">
        <f t="shared" si="28"/>
        <v>542.49950007899542</v>
      </c>
      <c r="AB133" s="13">
        <f t="shared" si="29"/>
        <v>204061.73419777336</v>
      </c>
      <c r="AC133" s="1">
        <f t="shared" si="30"/>
        <v>95</v>
      </c>
      <c r="AD133" s="47"/>
    </row>
    <row r="134" spans="17:30" x14ac:dyDescent="0.25">
      <c r="Q134" s="12">
        <v>96</v>
      </c>
      <c r="R134" s="13">
        <f t="shared" si="23"/>
        <v>129732.40388780042</v>
      </c>
      <c r="S134" s="13">
        <f t="shared" si="31"/>
        <v>1666.973022522466</v>
      </c>
      <c r="T134" s="14">
        <f t="shared" si="24"/>
        <v>270.27584143291756</v>
      </c>
      <c r="U134" s="13">
        <f t="shared" si="21"/>
        <v>1396.6971810895484</v>
      </c>
      <c r="V134" s="13">
        <f t="shared" si="25"/>
        <v>128335.70670671087</v>
      </c>
      <c r="W134" s="12">
        <v>96</v>
      </c>
      <c r="X134" s="13">
        <f t="shared" si="26"/>
        <v>204061.73419777336</v>
      </c>
      <c r="Y134" s="13">
        <f t="shared" si="27"/>
        <v>1054.0100843236262</v>
      </c>
      <c r="Z134" s="14">
        <f t="shared" si="22"/>
        <v>510.15433549443338</v>
      </c>
      <c r="AA134" s="13">
        <f t="shared" si="28"/>
        <v>543.85574882919286</v>
      </c>
      <c r="AB134" s="13">
        <f t="shared" si="29"/>
        <v>203517.87844894416</v>
      </c>
      <c r="AC134" s="1">
        <f t="shared" si="30"/>
        <v>96</v>
      </c>
      <c r="AD134" s="47"/>
    </row>
    <row r="135" spans="17:30" x14ac:dyDescent="0.25">
      <c r="Q135" s="12">
        <v>97</v>
      </c>
      <c r="R135" s="13">
        <f t="shared" si="23"/>
        <v>128335.70670671087</v>
      </c>
      <c r="S135" s="13">
        <f t="shared" si="31"/>
        <v>1666.973022522466</v>
      </c>
      <c r="T135" s="14">
        <f t="shared" si="24"/>
        <v>267.36605563898098</v>
      </c>
      <c r="U135" s="13">
        <f t="shared" si="21"/>
        <v>1399.606966883485</v>
      </c>
      <c r="V135" s="13">
        <f t="shared" si="25"/>
        <v>126936.09973982739</v>
      </c>
      <c r="W135" s="12">
        <v>97</v>
      </c>
      <c r="X135" s="13">
        <f t="shared" si="26"/>
        <v>203517.87844894416</v>
      </c>
      <c r="Y135" s="13">
        <f t="shared" si="27"/>
        <v>1054.0100843236262</v>
      </c>
      <c r="Z135" s="14">
        <f t="shared" si="22"/>
        <v>508.79469612236039</v>
      </c>
      <c r="AA135" s="13">
        <f t="shared" si="28"/>
        <v>545.2153882012658</v>
      </c>
      <c r="AB135" s="13">
        <f t="shared" si="29"/>
        <v>202972.6630607429</v>
      </c>
      <c r="AC135" s="1">
        <f t="shared" si="30"/>
        <v>97</v>
      </c>
      <c r="AD135" s="47"/>
    </row>
    <row r="136" spans="17:30" x14ac:dyDescent="0.25">
      <c r="Q136" s="12">
        <v>98</v>
      </c>
      <c r="R136" s="13">
        <f t="shared" si="23"/>
        <v>126936.09973982739</v>
      </c>
      <c r="S136" s="13">
        <f t="shared" si="31"/>
        <v>1666.973022522466</v>
      </c>
      <c r="T136" s="14">
        <f t="shared" si="24"/>
        <v>264.45020779130704</v>
      </c>
      <c r="U136" s="13">
        <f t="shared" si="21"/>
        <v>1402.5228147311589</v>
      </c>
      <c r="V136" s="13">
        <f t="shared" si="25"/>
        <v>125533.57692509623</v>
      </c>
      <c r="W136" s="12">
        <v>98</v>
      </c>
      <c r="X136" s="13">
        <f t="shared" si="26"/>
        <v>202972.6630607429</v>
      </c>
      <c r="Y136" s="13">
        <f t="shared" si="27"/>
        <v>1054.0100843236262</v>
      </c>
      <c r="Z136" s="14">
        <f t="shared" si="22"/>
        <v>507.43165765185722</v>
      </c>
      <c r="AA136" s="13">
        <f t="shared" si="28"/>
        <v>546.57842667176897</v>
      </c>
      <c r="AB136" s="13">
        <f t="shared" si="29"/>
        <v>202426.08463407113</v>
      </c>
      <c r="AC136" s="1">
        <f t="shared" si="30"/>
        <v>98</v>
      </c>
      <c r="AD136" s="47"/>
    </row>
    <row r="137" spans="17:30" x14ac:dyDescent="0.25">
      <c r="Q137" s="12">
        <v>99</v>
      </c>
      <c r="R137" s="13">
        <f t="shared" si="23"/>
        <v>125533.57692509623</v>
      </c>
      <c r="S137" s="13">
        <f t="shared" si="31"/>
        <v>1666.973022522466</v>
      </c>
      <c r="T137" s="14">
        <f t="shared" si="24"/>
        <v>261.52828526061717</v>
      </c>
      <c r="U137" s="13">
        <f t="shared" si="21"/>
        <v>1405.4447372618488</v>
      </c>
      <c r="V137" s="13">
        <f t="shared" si="25"/>
        <v>124128.13218783439</v>
      </c>
      <c r="W137" s="12">
        <v>99</v>
      </c>
      <c r="X137" s="13">
        <f t="shared" si="26"/>
        <v>202426.08463407113</v>
      </c>
      <c r="Y137" s="13">
        <f t="shared" si="27"/>
        <v>1054.0100843236262</v>
      </c>
      <c r="Z137" s="14">
        <f t="shared" si="22"/>
        <v>506.06521158517779</v>
      </c>
      <c r="AA137" s="13">
        <f t="shared" si="28"/>
        <v>547.94487273844834</v>
      </c>
      <c r="AB137" s="13">
        <f t="shared" si="29"/>
        <v>201878.13976133268</v>
      </c>
      <c r="AC137" s="1">
        <f t="shared" si="30"/>
        <v>99</v>
      </c>
      <c r="AD137" s="47"/>
    </row>
    <row r="138" spans="17:30" x14ac:dyDescent="0.25">
      <c r="Q138" s="12">
        <v>100</v>
      </c>
      <c r="R138" s="13">
        <f t="shared" si="23"/>
        <v>124128.13218783439</v>
      </c>
      <c r="S138" s="13">
        <f t="shared" si="31"/>
        <v>1666.973022522466</v>
      </c>
      <c r="T138" s="14">
        <f t="shared" si="24"/>
        <v>258.60027539132165</v>
      </c>
      <c r="U138" s="13">
        <f t="shared" si="21"/>
        <v>1408.3727471311443</v>
      </c>
      <c r="V138" s="13">
        <f t="shared" si="25"/>
        <v>122719.75944070324</v>
      </c>
      <c r="W138" s="12">
        <v>100</v>
      </c>
      <c r="X138" s="13">
        <f t="shared" si="26"/>
        <v>201878.13976133268</v>
      </c>
      <c r="Y138" s="13">
        <f t="shared" si="27"/>
        <v>1054.0100843236262</v>
      </c>
      <c r="Z138" s="14">
        <f t="shared" si="22"/>
        <v>504.6953494033317</v>
      </c>
      <c r="AA138" s="13">
        <f t="shared" si="28"/>
        <v>549.31473492029454</v>
      </c>
      <c r="AB138" s="13">
        <f t="shared" si="29"/>
        <v>201328.82502641238</v>
      </c>
      <c r="AC138" s="1">
        <f t="shared" si="30"/>
        <v>100</v>
      </c>
      <c r="AD138" s="47"/>
    </row>
    <row r="139" spans="17:30" x14ac:dyDescent="0.25">
      <c r="Q139" s="12">
        <v>101</v>
      </c>
      <c r="R139" s="13">
        <f t="shared" si="23"/>
        <v>122719.75944070324</v>
      </c>
      <c r="S139" s="13">
        <f t="shared" si="31"/>
        <v>1666.973022522466</v>
      </c>
      <c r="T139" s="14">
        <f t="shared" si="24"/>
        <v>255.66616550146509</v>
      </c>
      <c r="U139" s="13">
        <f t="shared" si="21"/>
        <v>1411.306857021001</v>
      </c>
      <c r="V139" s="13">
        <f t="shared" si="25"/>
        <v>121308.45258368224</v>
      </c>
      <c r="W139" s="12">
        <v>101</v>
      </c>
      <c r="X139" s="13">
        <f t="shared" si="26"/>
        <v>201328.82502641238</v>
      </c>
      <c r="Y139" s="13">
        <f t="shared" si="27"/>
        <v>1054.0100843236262</v>
      </c>
      <c r="Z139" s="14">
        <f t="shared" si="22"/>
        <v>503.32206256603098</v>
      </c>
      <c r="AA139" s="13">
        <f t="shared" si="28"/>
        <v>550.68802175759515</v>
      </c>
      <c r="AB139" s="13">
        <f t="shared" si="29"/>
        <v>200778.1370046548</v>
      </c>
      <c r="AC139" s="1">
        <f t="shared" si="30"/>
        <v>101</v>
      </c>
      <c r="AD139" s="47"/>
    </row>
    <row r="140" spans="17:30" x14ac:dyDescent="0.25">
      <c r="Q140" s="12">
        <v>102</v>
      </c>
      <c r="R140" s="13">
        <f t="shared" si="23"/>
        <v>121308.45258368224</v>
      </c>
      <c r="S140" s="13">
        <f t="shared" si="31"/>
        <v>1666.973022522466</v>
      </c>
      <c r="T140" s="14">
        <f t="shared" si="24"/>
        <v>252.72594288267135</v>
      </c>
      <c r="U140" s="13">
        <f t="shared" si="21"/>
        <v>1414.2470796397947</v>
      </c>
      <c r="V140" s="13">
        <f t="shared" si="25"/>
        <v>119894.20550404245</v>
      </c>
      <c r="W140" s="12">
        <v>102</v>
      </c>
      <c r="X140" s="13">
        <f t="shared" si="26"/>
        <v>200778.1370046548</v>
      </c>
      <c r="Y140" s="13">
        <f t="shared" si="27"/>
        <v>1054.0100843236262</v>
      </c>
      <c r="Z140" s="14">
        <f t="shared" si="22"/>
        <v>501.94534251163697</v>
      </c>
      <c r="AA140" s="13">
        <f t="shared" si="28"/>
        <v>552.06474181198928</v>
      </c>
      <c r="AB140" s="13">
        <f t="shared" si="29"/>
        <v>200226.07226284282</v>
      </c>
      <c r="AC140" s="1">
        <f t="shared" si="30"/>
        <v>102</v>
      </c>
      <c r="AD140" s="47"/>
    </row>
    <row r="141" spans="17:30" x14ac:dyDescent="0.25">
      <c r="Q141" s="12">
        <v>103</v>
      </c>
      <c r="R141" s="13">
        <f t="shared" si="23"/>
        <v>119894.20550404245</v>
      </c>
      <c r="S141" s="13">
        <f t="shared" si="31"/>
        <v>1666.973022522466</v>
      </c>
      <c r="T141" s="14">
        <f t="shared" si="24"/>
        <v>249.77959480008843</v>
      </c>
      <c r="U141" s="13">
        <f t="shared" si="21"/>
        <v>1417.1934277223775</v>
      </c>
      <c r="V141" s="13">
        <f t="shared" si="25"/>
        <v>118477.01207632007</v>
      </c>
      <c r="W141" s="12">
        <v>103</v>
      </c>
      <c r="X141" s="13">
        <f t="shared" si="26"/>
        <v>200226.07226284282</v>
      </c>
      <c r="Y141" s="13">
        <f t="shared" si="27"/>
        <v>1054.0100843236262</v>
      </c>
      <c r="Z141" s="14">
        <f t="shared" si="22"/>
        <v>500.56518065710702</v>
      </c>
      <c r="AA141" s="13">
        <f t="shared" si="28"/>
        <v>553.44490366651917</v>
      </c>
      <c r="AB141" s="13">
        <f t="shared" si="29"/>
        <v>199672.62735917629</v>
      </c>
      <c r="AC141" s="1">
        <f t="shared" si="30"/>
        <v>103</v>
      </c>
      <c r="AD141" s="47"/>
    </row>
    <row r="142" spans="17:30" x14ac:dyDescent="0.25">
      <c r="Q142" s="12">
        <v>104</v>
      </c>
      <c r="R142" s="13">
        <f t="shared" si="23"/>
        <v>118477.01207632007</v>
      </c>
      <c r="S142" s="13">
        <f t="shared" si="31"/>
        <v>1666.973022522466</v>
      </c>
      <c r="T142" s="14">
        <f t="shared" si="24"/>
        <v>246.82710849233348</v>
      </c>
      <c r="U142" s="13">
        <f t="shared" si="21"/>
        <v>1420.1459140301324</v>
      </c>
      <c r="V142" s="13">
        <f t="shared" si="25"/>
        <v>117056.86616228994</v>
      </c>
      <c r="W142" s="12">
        <v>104</v>
      </c>
      <c r="X142" s="13">
        <f t="shared" si="26"/>
        <v>199672.62735917629</v>
      </c>
      <c r="Y142" s="13">
        <f t="shared" si="27"/>
        <v>1054.0100843236262</v>
      </c>
      <c r="Z142" s="14">
        <f t="shared" si="22"/>
        <v>499.18156839794074</v>
      </c>
      <c r="AA142" s="13">
        <f t="shared" si="28"/>
        <v>554.82851592568545</v>
      </c>
      <c r="AB142" s="13">
        <f t="shared" si="29"/>
        <v>199117.79884325061</v>
      </c>
      <c r="AC142" s="1">
        <f t="shared" si="30"/>
        <v>104</v>
      </c>
      <c r="AD142" s="47"/>
    </row>
    <row r="143" spans="17:30" x14ac:dyDescent="0.25">
      <c r="Q143" s="12">
        <v>105</v>
      </c>
      <c r="R143" s="13">
        <f t="shared" si="23"/>
        <v>117056.86616228994</v>
      </c>
      <c r="S143" s="13">
        <f t="shared" si="31"/>
        <v>1666.973022522466</v>
      </c>
      <c r="T143" s="14">
        <f t="shared" si="24"/>
        <v>243.86847117143736</v>
      </c>
      <c r="U143" s="13">
        <f t="shared" si="21"/>
        <v>1423.1045513510285</v>
      </c>
      <c r="V143" s="13">
        <f t="shared" si="25"/>
        <v>115633.76161093891</v>
      </c>
      <c r="W143" s="12">
        <v>105</v>
      </c>
      <c r="X143" s="13">
        <f t="shared" si="26"/>
        <v>199117.79884325061</v>
      </c>
      <c r="Y143" s="13">
        <f t="shared" si="27"/>
        <v>1054.0100843236262</v>
      </c>
      <c r="Z143" s="14">
        <f t="shared" si="22"/>
        <v>497.79449710812651</v>
      </c>
      <c r="AA143" s="13">
        <f t="shared" si="28"/>
        <v>556.21558721549968</v>
      </c>
      <c r="AB143" s="13">
        <f t="shared" si="29"/>
        <v>198561.58325603511</v>
      </c>
      <c r="AC143" s="1">
        <f t="shared" si="30"/>
        <v>105</v>
      </c>
      <c r="AD143" s="47"/>
    </row>
    <row r="144" spans="17:30" x14ac:dyDescent="0.25">
      <c r="Q144" s="12">
        <v>106</v>
      </c>
      <c r="R144" s="13">
        <f t="shared" si="23"/>
        <v>115633.76161093891</v>
      </c>
      <c r="S144" s="13">
        <f t="shared" si="31"/>
        <v>1666.973022522466</v>
      </c>
      <c r="T144" s="14">
        <f t="shared" si="24"/>
        <v>240.90367002278938</v>
      </c>
      <c r="U144" s="13">
        <f t="shared" si="21"/>
        <v>1426.0693524996766</v>
      </c>
      <c r="V144" s="13">
        <f t="shared" si="25"/>
        <v>114207.69225843923</v>
      </c>
      <c r="W144" s="12">
        <v>106</v>
      </c>
      <c r="X144" s="13">
        <f t="shared" si="26"/>
        <v>198561.58325603511</v>
      </c>
      <c r="Y144" s="13">
        <f t="shared" si="27"/>
        <v>1054.0100843236262</v>
      </c>
      <c r="Z144" s="14">
        <f t="shared" si="22"/>
        <v>496.40395814008775</v>
      </c>
      <c r="AA144" s="13">
        <f t="shared" si="28"/>
        <v>557.60612618353844</v>
      </c>
      <c r="AB144" s="13">
        <f t="shared" si="29"/>
        <v>198003.97712985158</v>
      </c>
      <c r="AC144" s="1">
        <f t="shared" si="30"/>
        <v>106</v>
      </c>
      <c r="AD144" s="47"/>
    </row>
    <row r="145" spans="17:30" x14ac:dyDescent="0.25">
      <c r="Q145" s="12">
        <v>107</v>
      </c>
      <c r="R145" s="13">
        <f t="shared" si="23"/>
        <v>114207.69225843923</v>
      </c>
      <c r="S145" s="13">
        <f t="shared" si="31"/>
        <v>1666.973022522466</v>
      </c>
      <c r="T145" s="14">
        <f t="shared" si="24"/>
        <v>237.93269220508174</v>
      </c>
      <c r="U145" s="13">
        <f t="shared" si="21"/>
        <v>1429.0403303173841</v>
      </c>
      <c r="V145" s="13">
        <f t="shared" si="25"/>
        <v>112778.65192812185</v>
      </c>
      <c r="W145" s="12">
        <v>107</v>
      </c>
      <c r="X145" s="13">
        <f t="shared" si="26"/>
        <v>198003.97712985158</v>
      </c>
      <c r="Y145" s="13">
        <f t="shared" si="27"/>
        <v>1054.0100843236262</v>
      </c>
      <c r="Z145" s="14">
        <f t="shared" si="22"/>
        <v>495.00994282462898</v>
      </c>
      <c r="AA145" s="13">
        <f t="shared" si="28"/>
        <v>559.00014149899721</v>
      </c>
      <c r="AB145" s="13">
        <f t="shared" si="29"/>
        <v>197444.97698835257</v>
      </c>
      <c r="AC145" s="1">
        <f t="shared" si="30"/>
        <v>107</v>
      </c>
      <c r="AD145" s="47"/>
    </row>
    <row r="146" spans="17:30" x14ac:dyDescent="0.25">
      <c r="Q146" s="12">
        <v>108</v>
      </c>
      <c r="R146" s="13">
        <f t="shared" si="23"/>
        <v>112778.65192812185</v>
      </c>
      <c r="S146" s="13">
        <f t="shared" si="31"/>
        <v>1666.973022522466</v>
      </c>
      <c r="T146" s="14">
        <f t="shared" si="24"/>
        <v>234.95552485025385</v>
      </c>
      <c r="U146" s="13">
        <f t="shared" si="21"/>
        <v>1432.0174976722121</v>
      </c>
      <c r="V146" s="13">
        <f t="shared" si="25"/>
        <v>111346.63443044963</v>
      </c>
      <c r="W146" s="12">
        <v>108</v>
      </c>
      <c r="X146" s="13">
        <f t="shared" si="26"/>
        <v>197444.97698835257</v>
      </c>
      <c r="Y146" s="13">
        <f t="shared" si="27"/>
        <v>1054.0100843236262</v>
      </c>
      <c r="Z146" s="14">
        <f t="shared" si="22"/>
        <v>493.61244247088143</v>
      </c>
      <c r="AA146" s="13">
        <f t="shared" si="28"/>
        <v>560.39764185274475</v>
      </c>
      <c r="AB146" s="13">
        <f t="shared" si="29"/>
        <v>196884.57934649984</v>
      </c>
      <c r="AC146" s="1">
        <f t="shared" si="30"/>
        <v>108</v>
      </c>
      <c r="AD146" s="47"/>
    </row>
    <row r="147" spans="17:30" x14ac:dyDescent="0.25">
      <c r="Q147" s="12">
        <v>109</v>
      </c>
      <c r="R147" s="13">
        <f t="shared" si="23"/>
        <v>111346.63443044963</v>
      </c>
      <c r="S147" s="13">
        <f t="shared" si="31"/>
        <v>1666.973022522466</v>
      </c>
      <c r="T147" s="14">
        <f t="shared" si="24"/>
        <v>231.97215506343673</v>
      </c>
      <c r="U147" s="13">
        <f t="shared" si="21"/>
        <v>1435.0008674590292</v>
      </c>
      <c r="V147" s="13">
        <f t="shared" si="25"/>
        <v>109911.6335629906</v>
      </c>
      <c r="W147" s="12">
        <v>109</v>
      </c>
      <c r="X147" s="13">
        <f t="shared" si="26"/>
        <v>196884.57934649984</v>
      </c>
      <c r="Y147" s="13">
        <f t="shared" si="27"/>
        <v>1054.0100843236262</v>
      </c>
      <c r="Z147" s="14">
        <f t="shared" si="22"/>
        <v>492.21144836624961</v>
      </c>
      <c r="AA147" s="13">
        <f t="shared" si="28"/>
        <v>561.79863595737652</v>
      </c>
      <c r="AB147" s="13">
        <f t="shared" si="29"/>
        <v>196322.78071054246</v>
      </c>
      <c r="AC147" s="1">
        <f t="shared" si="30"/>
        <v>109</v>
      </c>
      <c r="AD147" s="47"/>
    </row>
    <row r="148" spans="17:30" x14ac:dyDescent="0.25">
      <c r="Q148" s="12">
        <v>110</v>
      </c>
      <c r="R148" s="13">
        <f t="shared" si="23"/>
        <v>109911.6335629906</v>
      </c>
      <c r="S148" s="13">
        <f t="shared" si="31"/>
        <v>1666.973022522466</v>
      </c>
      <c r="T148" s="14">
        <f t="shared" si="24"/>
        <v>228.98256992289706</v>
      </c>
      <c r="U148" s="13">
        <f t="shared" si="21"/>
        <v>1437.9904525995689</v>
      </c>
      <c r="V148" s="13">
        <f t="shared" si="25"/>
        <v>108473.64311039103</v>
      </c>
      <c r="W148" s="12">
        <v>110</v>
      </c>
      <c r="X148" s="13">
        <f t="shared" si="26"/>
        <v>196322.78071054246</v>
      </c>
      <c r="Y148" s="13">
        <f t="shared" si="27"/>
        <v>1054.0100843236262</v>
      </c>
      <c r="Z148" s="14">
        <f t="shared" si="22"/>
        <v>490.80695177635613</v>
      </c>
      <c r="AA148" s="13">
        <f t="shared" si="28"/>
        <v>563.20313254727012</v>
      </c>
      <c r="AB148" s="13">
        <f t="shared" si="29"/>
        <v>195759.57757799519</v>
      </c>
      <c r="AC148" s="1">
        <f t="shared" si="30"/>
        <v>110</v>
      </c>
      <c r="AD148" s="47"/>
    </row>
    <row r="149" spans="17:30" x14ac:dyDescent="0.25">
      <c r="Q149" s="12">
        <v>111</v>
      </c>
      <c r="R149" s="13">
        <f t="shared" si="23"/>
        <v>108473.64311039103</v>
      </c>
      <c r="S149" s="13">
        <f t="shared" si="31"/>
        <v>1666.973022522466</v>
      </c>
      <c r="T149" s="14">
        <f t="shared" si="24"/>
        <v>225.9867564799813</v>
      </c>
      <c r="U149" s="13">
        <f t="shared" si="21"/>
        <v>1440.9862660424847</v>
      </c>
      <c r="V149" s="13">
        <f t="shared" si="25"/>
        <v>107032.65684434854</v>
      </c>
      <c r="W149" s="12">
        <v>111</v>
      </c>
      <c r="X149" s="13">
        <f t="shared" si="26"/>
        <v>195759.57757799519</v>
      </c>
      <c r="Y149" s="13">
        <f t="shared" si="27"/>
        <v>1054.0100843236262</v>
      </c>
      <c r="Z149" s="14">
        <f t="shared" si="22"/>
        <v>489.39894394498793</v>
      </c>
      <c r="AA149" s="13">
        <f t="shared" si="28"/>
        <v>564.61114037863831</v>
      </c>
      <c r="AB149" s="13">
        <f t="shared" si="29"/>
        <v>195194.96643761656</v>
      </c>
      <c r="AC149" s="1">
        <f t="shared" si="30"/>
        <v>111</v>
      </c>
      <c r="AD149" s="47"/>
    </row>
    <row r="150" spans="17:30" x14ac:dyDescent="0.25">
      <c r="Q150" s="12">
        <v>112</v>
      </c>
      <c r="R150" s="13">
        <f t="shared" si="23"/>
        <v>107032.65684434854</v>
      </c>
      <c r="S150" s="13">
        <f t="shared" si="31"/>
        <v>1666.973022522466</v>
      </c>
      <c r="T150" s="14">
        <f t="shared" si="24"/>
        <v>222.98470175905948</v>
      </c>
      <c r="U150" s="13">
        <f t="shared" si="21"/>
        <v>1443.9883207634066</v>
      </c>
      <c r="V150" s="13">
        <f t="shared" si="25"/>
        <v>105588.66852358513</v>
      </c>
      <c r="W150" s="12">
        <v>112</v>
      </c>
      <c r="X150" s="13">
        <f t="shared" si="26"/>
        <v>195194.96643761656</v>
      </c>
      <c r="Y150" s="13">
        <f t="shared" si="27"/>
        <v>1054.0100843236262</v>
      </c>
      <c r="Z150" s="14">
        <f t="shared" si="22"/>
        <v>487.98741609404141</v>
      </c>
      <c r="AA150" s="13">
        <f t="shared" si="28"/>
        <v>566.02266822958472</v>
      </c>
      <c r="AB150" s="13">
        <f t="shared" si="29"/>
        <v>194628.94376938697</v>
      </c>
      <c r="AC150" s="1">
        <f t="shared" si="30"/>
        <v>112</v>
      </c>
      <c r="AD150" s="47"/>
    </row>
    <row r="151" spans="17:30" x14ac:dyDescent="0.25">
      <c r="Q151" s="12">
        <v>113</v>
      </c>
      <c r="R151" s="13">
        <f t="shared" si="23"/>
        <v>105588.66852358513</v>
      </c>
      <c r="S151" s="13">
        <f t="shared" si="31"/>
        <v>1666.973022522466</v>
      </c>
      <c r="T151" s="14">
        <f t="shared" si="24"/>
        <v>219.97639275746903</v>
      </c>
      <c r="U151" s="13">
        <f t="shared" si="21"/>
        <v>1446.9966297649969</v>
      </c>
      <c r="V151" s="13">
        <f t="shared" si="25"/>
        <v>104141.67189382014</v>
      </c>
      <c r="W151" s="12">
        <v>113</v>
      </c>
      <c r="X151" s="13">
        <f t="shared" si="26"/>
        <v>194628.94376938697</v>
      </c>
      <c r="Y151" s="13">
        <f t="shared" si="27"/>
        <v>1054.0100843236262</v>
      </c>
      <c r="Z151" s="14">
        <f t="shared" si="22"/>
        <v>486.57235942346739</v>
      </c>
      <c r="AA151" s="13">
        <f t="shared" si="28"/>
        <v>567.43772490015886</v>
      </c>
      <c r="AB151" s="13">
        <f t="shared" si="29"/>
        <v>194061.5060444868</v>
      </c>
      <c r="AC151" s="1">
        <f t="shared" si="30"/>
        <v>113</v>
      </c>
      <c r="AD151" s="47"/>
    </row>
    <row r="152" spans="17:30" x14ac:dyDescent="0.25">
      <c r="Q152" s="12">
        <v>114</v>
      </c>
      <c r="R152" s="13">
        <f t="shared" si="23"/>
        <v>104141.67189382014</v>
      </c>
      <c r="S152" s="13">
        <f t="shared" si="31"/>
        <v>1666.973022522466</v>
      </c>
      <c r="T152" s="14">
        <f t="shared" si="24"/>
        <v>216.96181644545862</v>
      </c>
      <c r="U152" s="13">
        <f t="shared" si="21"/>
        <v>1450.0112060770073</v>
      </c>
      <c r="V152" s="13">
        <f t="shared" si="25"/>
        <v>102691.66068774313</v>
      </c>
      <c r="W152" s="12">
        <v>114</v>
      </c>
      <c r="X152" s="13">
        <f t="shared" si="26"/>
        <v>194061.5060444868</v>
      </c>
      <c r="Y152" s="13">
        <f t="shared" si="27"/>
        <v>1054.0100843236262</v>
      </c>
      <c r="Z152" s="14">
        <f t="shared" si="22"/>
        <v>485.15376511121696</v>
      </c>
      <c r="AA152" s="13">
        <f t="shared" si="28"/>
        <v>568.85631921240929</v>
      </c>
      <c r="AB152" s="13">
        <f t="shared" si="29"/>
        <v>193492.64972527439</v>
      </c>
      <c r="AC152" s="1">
        <f t="shared" si="30"/>
        <v>114</v>
      </c>
      <c r="AD152" s="47"/>
    </row>
    <row r="153" spans="17:30" x14ac:dyDescent="0.25">
      <c r="Q153" s="12">
        <v>115</v>
      </c>
      <c r="R153" s="13">
        <f t="shared" si="23"/>
        <v>102691.66068774313</v>
      </c>
      <c r="S153" s="13">
        <f t="shared" si="31"/>
        <v>1666.973022522466</v>
      </c>
      <c r="T153" s="14">
        <f t="shared" si="24"/>
        <v>213.94095976613153</v>
      </c>
      <c r="U153" s="13">
        <f t="shared" si="21"/>
        <v>1453.0320627563344</v>
      </c>
      <c r="V153" s="13">
        <f t="shared" si="25"/>
        <v>101238.6286249868</v>
      </c>
      <c r="W153" s="12">
        <v>115</v>
      </c>
      <c r="X153" s="13">
        <f t="shared" si="26"/>
        <v>193492.64972527439</v>
      </c>
      <c r="Y153" s="13">
        <f t="shared" si="27"/>
        <v>1054.0100843236262</v>
      </c>
      <c r="Z153" s="14">
        <f t="shared" si="22"/>
        <v>483.73162431318593</v>
      </c>
      <c r="AA153" s="13">
        <f t="shared" si="28"/>
        <v>570.27846001044031</v>
      </c>
      <c r="AB153" s="13">
        <f t="shared" si="29"/>
        <v>192922.37126526394</v>
      </c>
      <c r="AC153" s="1">
        <f t="shared" si="30"/>
        <v>115</v>
      </c>
      <c r="AD153" s="47"/>
    </row>
    <row r="154" spans="17:30" x14ac:dyDescent="0.25">
      <c r="Q154" s="12">
        <v>116</v>
      </c>
      <c r="R154" s="13">
        <f t="shared" si="23"/>
        <v>101238.6286249868</v>
      </c>
      <c r="S154" s="13">
        <f t="shared" si="31"/>
        <v>1666.973022522466</v>
      </c>
      <c r="T154" s="14">
        <f t="shared" si="24"/>
        <v>210.91380963538916</v>
      </c>
      <c r="U154" s="13">
        <f t="shared" si="21"/>
        <v>1456.0592128870767</v>
      </c>
      <c r="V154" s="13">
        <f t="shared" si="25"/>
        <v>99782.569412099721</v>
      </c>
      <c r="W154" s="12">
        <v>116</v>
      </c>
      <c r="X154" s="13">
        <f t="shared" si="26"/>
        <v>192922.37126526394</v>
      </c>
      <c r="Y154" s="13">
        <f t="shared" si="27"/>
        <v>1054.0100843236262</v>
      </c>
      <c r="Z154" s="14">
        <f t="shared" si="22"/>
        <v>482.30592816315988</v>
      </c>
      <c r="AA154" s="13">
        <f t="shared" si="28"/>
        <v>571.70415616046625</v>
      </c>
      <c r="AB154" s="13">
        <f t="shared" si="29"/>
        <v>192350.66710910347</v>
      </c>
      <c r="AC154" s="1">
        <f t="shared" si="30"/>
        <v>116</v>
      </c>
      <c r="AD154" s="47"/>
    </row>
    <row r="155" spans="17:30" x14ac:dyDescent="0.25">
      <c r="Q155" s="12">
        <v>117</v>
      </c>
      <c r="R155" s="13">
        <f t="shared" si="23"/>
        <v>99782.569412099721</v>
      </c>
      <c r="S155" s="13">
        <f t="shared" si="31"/>
        <v>1666.973022522466</v>
      </c>
      <c r="T155" s="14">
        <f t="shared" si="24"/>
        <v>207.88035294187441</v>
      </c>
      <c r="U155" s="13">
        <f t="shared" si="21"/>
        <v>1459.0926695805915</v>
      </c>
      <c r="V155" s="13">
        <f t="shared" si="25"/>
        <v>98323.476742519124</v>
      </c>
      <c r="W155" s="12">
        <v>117</v>
      </c>
      <c r="X155" s="13">
        <f t="shared" si="26"/>
        <v>192350.66710910347</v>
      </c>
      <c r="Y155" s="13">
        <f t="shared" si="27"/>
        <v>1054.0100843236262</v>
      </c>
      <c r="Z155" s="14">
        <f t="shared" si="22"/>
        <v>480.87666777275859</v>
      </c>
      <c r="AA155" s="13">
        <f t="shared" si="28"/>
        <v>573.13341655086765</v>
      </c>
      <c r="AB155" s="13">
        <f t="shared" si="29"/>
        <v>191777.53369255259</v>
      </c>
      <c r="AC155" s="1">
        <f t="shared" si="30"/>
        <v>117</v>
      </c>
      <c r="AD155" s="47"/>
    </row>
    <row r="156" spans="17:30" x14ac:dyDescent="0.25">
      <c r="Q156" s="12">
        <v>118</v>
      </c>
      <c r="R156" s="13">
        <f t="shared" si="23"/>
        <v>98323.476742519124</v>
      </c>
      <c r="S156" s="13">
        <f t="shared" si="31"/>
        <v>1666.973022522466</v>
      </c>
      <c r="T156" s="14">
        <f t="shared" si="24"/>
        <v>204.84057654691483</v>
      </c>
      <c r="U156" s="13">
        <f t="shared" si="21"/>
        <v>1462.132445975551</v>
      </c>
      <c r="V156" s="13">
        <f t="shared" si="25"/>
        <v>96861.344296543568</v>
      </c>
      <c r="W156" s="12">
        <v>118</v>
      </c>
      <c r="X156" s="13">
        <f t="shared" si="26"/>
        <v>191777.53369255259</v>
      </c>
      <c r="Y156" s="13">
        <f t="shared" si="27"/>
        <v>1054.0100843236262</v>
      </c>
      <c r="Z156" s="14">
        <f t="shared" si="22"/>
        <v>479.44383423138146</v>
      </c>
      <c r="AA156" s="13">
        <f t="shared" si="28"/>
        <v>574.56625009224467</v>
      </c>
      <c r="AB156" s="13">
        <f t="shared" si="29"/>
        <v>191202.96744246036</v>
      </c>
      <c r="AC156" s="1">
        <f t="shared" si="30"/>
        <v>118</v>
      </c>
      <c r="AD156" s="47"/>
    </row>
    <row r="157" spans="17:30" x14ac:dyDescent="0.25">
      <c r="Q157" s="12">
        <v>119</v>
      </c>
      <c r="R157" s="13">
        <f t="shared" si="23"/>
        <v>96861.344296543568</v>
      </c>
      <c r="S157" s="13">
        <f t="shared" si="31"/>
        <v>1666.973022522466</v>
      </c>
      <c r="T157" s="14">
        <f t="shared" si="24"/>
        <v>201.79446728446575</v>
      </c>
      <c r="U157" s="13">
        <f t="shared" si="21"/>
        <v>1465.1785552380002</v>
      </c>
      <c r="V157" s="13">
        <f t="shared" si="25"/>
        <v>95396.165741305565</v>
      </c>
      <c r="W157" s="12">
        <v>119</v>
      </c>
      <c r="X157" s="13">
        <f t="shared" si="26"/>
        <v>191202.96744246036</v>
      </c>
      <c r="Y157" s="13">
        <f t="shared" si="27"/>
        <v>1054.0100843236262</v>
      </c>
      <c r="Z157" s="14">
        <f t="shared" si="22"/>
        <v>478.00741860615085</v>
      </c>
      <c r="AA157" s="13">
        <f t="shared" si="28"/>
        <v>576.00266571747534</v>
      </c>
      <c r="AB157" s="13">
        <f t="shared" si="29"/>
        <v>190626.96477674288</v>
      </c>
      <c r="AC157" s="1">
        <f t="shared" si="30"/>
        <v>119</v>
      </c>
      <c r="AD157" s="47"/>
    </row>
    <row r="158" spans="17:30" x14ac:dyDescent="0.25">
      <c r="Q158" s="12">
        <v>120</v>
      </c>
      <c r="R158" s="13">
        <f t="shared" si="23"/>
        <v>95396.165741305565</v>
      </c>
      <c r="S158" s="13">
        <f t="shared" si="31"/>
        <v>1666.973022522466</v>
      </c>
      <c r="T158" s="14">
        <f t="shared" si="24"/>
        <v>198.74201196105327</v>
      </c>
      <c r="U158" s="13">
        <f t="shared" si="21"/>
        <v>1468.2310105614126</v>
      </c>
      <c r="V158" s="13">
        <f t="shared" si="25"/>
        <v>93927.934730744149</v>
      </c>
      <c r="W158" s="12">
        <v>120</v>
      </c>
      <c r="X158" s="13">
        <f t="shared" si="26"/>
        <v>190626.96477674288</v>
      </c>
      <c r="Y158" s="13">
        <f t="shared" si="27"/>
        <v>1054.0100843236262</v>
      </c>
      <c r="Z158" s="14">
        <f t="shared" si="22"/>
        <v>476.56741194185719</v>
      </c>
      <c r="AA158" s="13">
        <f t="shared" si="28"/>
        <v>577.44267238176894</v>
      </c>
      <c r="AB158" s="13">
        <f t="shared" si="29"/>
        <v>190049.52210436112</v>
      </c>
      <c r="AC158" s="1">
        <f t="shared" si="30"/>
        <v>120</v>
      </c>
      <c r="AD158" s="47"/>
    </row>
    <row r="159" spans="17:30" x14ac:dyDescent="0.25">
      <c r="Q159" s="12">
        <v>121</v>
      </c>
      <c r="R159" s="13">
        <f t="shared" si="23"/>
        <v>93927.934730744149</v>
      </c>
      <c r="S159" s="13">
        <f t="shared" si="31"/>
        <v>1666.973022522466</v>
      </c>
      <c r="T159" s="14">
        <f t="shared" si="24"/>
        <v>195.68319735571697</v>
      </c>
      <c r="U159" s="13">
        <f t="shared" si="21"/>
        <v>1471.2898251667489</v>
      </c>
      <c r="V159" s="13">
        <f t="shared" si="25"/>
        <v>92456.644905577399</v>
      </c>
      <c r="W159" s="12">
        <v>121</v>
      </c>
      <c r="X159" s="13">
        <f t="shared" si="26"/>
        <v>190049.52210436112</v>
      </c>
      <c r="Y159" s="13">
        <f t="shared" si="27"/>
        <v>1054.0100843236262</v>
      </c>
      <c r="Z159" s="14">
        <f t="shared" si="22"/>
        <v>475.12380526090283</v>
      </c>
      <c r="AA159" s="13">
        <f t="shared" si="28"/>
        <v>578.88627906272336</v>
      </c>
      <c r="AB159" s="13">
        <f t="shared" si="29"/>
        <v>189470.63582529841</v>
      </c>
      <c r="AC159" s="1">
        <f t="shared" si="30"/>
        <v>121</v>
      </c>
      <c r="AD159" s="47"/>
    </row>
    <row r="160" spans="17:30" x14ac:dyDescent="0.25">
      <c r="Q160" s="12">
        <v>122</v>
      </c>
      <c r="R160" s="13">
        <f t="shared" si="23"/>
        <v>92456.644905577399</v>
      </c>
      <c r="S160" s="13">
        <f t="shared" si="31"/>
        <v>1666.973022522466</v>
      </c>
      <c r="T160" s="14">
        <f t="shared" si="24"/>
        <v>192.61801021995291</v>
      </c>
      <c r="U160" s="13">
        <f t="shared" si="21"/>
        <v>1474.3550123025129</v>
      </c>
      <c r="V160" s="13">
        <f t="shared" si="25"/>
        <v>90982.289893274879</v>
      </c>
      <c r="W160" s="12">
        <v>122</v>
      </c>
      <c r="X160" s="13">
        <f t="shared" si="26"/>
        <v>189470.63582529841</v>
      </c>
      <c r="Y160" s="13">
        <f t="shared" si="27"/>
        <v>1054.0100843236262</v>
      </c>
      <c r="Z160" s="14">
        <f t="shared" si="22"/>
        <v>473.67658956324595</v>
      </c>
      <c r="AA160" s="13">
        <f t="shared" si="28"/>
        <v>580.33349476038029</v>
      </c>
      <c r="AB160" s="13">
        <f t="shared" si="29"/>
        <v>188890.30233053802</v>
      </c>
      <c r="AC160" s="1">
        <f t="shared" si="30"/>
        <v>122</v>
      </c>
      <c r="AD160" s="47"/>
    </row>
    <row r="161" spans="17:30" x14ac:dyDescent="0.25">
      <c r="Q161" s="12">
        <v>123</v>
      </c>
      <c r="R161" s="13">
        <f t="shared" si="23"/>
        <v>90982.289893274879</v>
      </c>
      <c r="S161" s="13">
        <f t="shared" si="31"/>
        <v>1666.973022522466</v>
      </c>
      <c r="T161" s="14">
        <f t="shared" si="24"/>
        <v>189.546437277656</v>
      </c>
      <c r="U161" s="13">
        <f t="shared" si="21"/>
        <v>1477.42658524481</v>
      </c>
      <c r="V161" s="13">
        <f t="shared" si="25"/>
        <v>89504.863308030064</v>
      </c>
      <c r="W161" s="12">
        <v>123</v>
      </c>
      <c r="X161" s="13">
        <f t="shared" si="26"/>
        <v>188890.30233053802</v>
      </c>
      <c r="Y161" s="13">
        <f t="shared" si="27"/>
        <v>1054.0100843236262</v>
      </c>
      <c r="Z161" s="14">
        <f t="shared" si="22"/>
        <v>472.22575582634499</v>
      </c>
      <c r="AA161" s="13">
        <f t="shared" si="28"/>
        <v>581.78432849728119</v>
      </c>
      <c r="AB161" s="13">
        <f t="shared" si="29"/>
        <v>188308.51800204074</v>
      </c>
      <c r="AC161" s="1">
        <f t="shared" si="30"/>
        <v>123</v>
      </c>
      <c r="AD161" s="47"/>
    </row>
    <row r="162" spans="17:30" x14ac:dyDescent="0.25">
      <c r="Q162" s="12">
        <v>124</v>
      </c>
      <c r="R162" s="13">
        <f t="shared" si="23"/>
        <v>89504.863308030064</v>
      </c>
      <c r="S162" s="13">
        <f t="shared" si="31"/>
        <v>1666.973022522466</v>
      </c>
      <c r="T162" s="14">
        <f t="shared" si="24"/>
        <v>186.46846522506263</v>
      </c>
      <c r="U162" s="13">
        <f t="shared" si="21"/>
        <v>1480.5045572974034</v>
      </c>
      <c r="V162" s="13">
        <f t="shared" si="25"/>
        <v>88024.358750732659</v>
      </c>
      <c r="W162" s="12">
        <v>124</v>
      </c>
      <c r="X162" s="13">
        <f t="shared" si="26"/>
        <v>188308.51800204074</v>
      </c>
      <c r="Y162" s="13">
        <f t="shared" si="27"/>
        <v>1054.0100843236262</v>
      </c>
      <c r="Z162" s="14">
        <f t="shared" si="22"/>
        <v>470.77129500510182</v>
      </c>
      <c r="AA162" s="13">
        <f t="shared" si="28"/>
        <v>583.23878931852437</v>
      </c>
      <c r="AB162" s="13">
        <f t="shared" si="29"/>
        <v>187725.27921272221</v>
      </c>
      <c r="AC162" s="1">
        <f t="shared" si="30"/>
        <v>124</v>
      </c>
      <c r="AD162" s="47"/>
    </row>
    <row r="163" spans="17:30" x14ac:dyDescent="0.25">
      <c r="Q163" s="12">
        <v>125</v>
      </c>
      <c r="R163" s="13">
        <f t="shared" si="23"/>
        <v>88024.358750732659</v>
      </c>
      <c r="S163" s="13">
        <f t="shared" si="31"/>
        <v>1666.973022522466</v>
      </c>
      <c r="T163" s="14">
        <f t="shared" si="24"/>
        <v>183.38408073069303</v>
      </c>
      <c r="U163" s="13">
        <f t="shared" si="21"/>
        <v>1483.5889417917729</v>
      </c>
      <c r="V163" s="13">
        <f t="shared" si="25"/>
        <v>86540.76980894088</v>
      </c>
      <c r="W163" s="12">
        <v>125</v>
      </c>
      <c r="X163" s="13">
        <f t="shared" si="26"/>
        <v>187725.27921272221</v>
      </c>
      <c r="Y163" s="13">
        <f t="shared" si="27"/>
        <v>1054.0100843236262</v>
      </c>
      <c r="Z163" s="14">
        <f t="shared" si="22"/>
        <v>469.31319803180548</v>
      </c>
      <c r="AA163" s="13">
        <f t="shared" si="28"/>
        <v>584.69688629182065</v>
      </c>
      <c r="AB163" s="13">
        <f t="shared" si="29"/>
        <v>187140.58232643039</v>
      </c>
      <c r="AC163" s="1">
        <f t="shared" si="30"/>
        <v>125</v>
      </c>
      <c r="AD163" s="47"/>
    </row>
    <row r="164" spans="17:30" x14ac:dyDescent="0.25">
      <c r="Q164" s="12">
        <v>126</v>
      </c>
      <c r="R164" s="13">
        <f t="shared" si="23"/>
        <v>86540.76980894088</v>
      </c>
      <c r="S164" s="13">
        <f t="shared" si="31"/>
        <v>1666.973022522466</v>
      </c>
      <c r="T164" s="14">
        <f t="shared" si="24"/>
        <v>180.29327043529349</v>
      </c>
      <c r="U164" s="13">
        <f t="shared" si="21"/>
        <v>1486.6797520871723</v>
      </c>
      <c r="V164" s="13">
        <f t="shared" si="25"/>
        <v>85054.090056853704</v>
      </c>
      <c r="W164" s="12">
        <v>126</v>
      </c>
      <c r="X164" s="13">
        <f t="shared" si="26"/>
        <v>187140.58232643039</v>
      </c>
      <c r="Y164" s="13">
        <f t="shared" si="27"/>
        <v>1054.0100843236262</v>
      </c>
      <c r="Z164" s="14">
        <f t="shared" si="22"/>
        <v>467.85145581607594</v>
      </c>
      <c r="AA164" s="13">
        <f t="shared" si="28"/>
        <v>586.15862850755025</v>
      </c>
      <c r="AB164" s="13">
        <f t="shared" si="29"/>
        <v>186554.42369792284</v>
      </c>
      <c r="AC164" s="1">
        <f t="shared" si="30"/>
        <v>126</v>
      </c>
      <c r="AD164" s="47"/>
    </row>
    <row r="165" spans="17:30" x14ac:dyDescent="0.25">
      <c r="Q165" s="12">
        <v>127</v>
      </c>
      <c r="R165" s="13">
        <f t="shared" si="23"/>
        <v>85054.090056853704</v>
      </c>
      <c r="S165" s="13">
        <f t="shared" si="31"/>
        <v>1666.973022522466</v>
      </c>
      <c r="T165" s="14">
        <f t="shared" si="24"/>
        <v>177.19602095177854</v>
      </c>
      <c r="U165" s="13">
        <f t="shared" si="21"/>
        <v>1489.7770015706874</v>
      </c>
      <c r="V165" s="13">
        <f t="shared" si="25"/>
        <v>83564.313055283012</v>
      </c>
      <c r="W165" s="12">
        <v>127</v>
      </c>
      <c r="X165" s="13">
        <f t="shared" si="26"/>
        <v>186554.42369792284</v>
      </c>
      <c r="Y165" s="13">
        <f t="shared" si="27"/>
        <v>1054.0100843236262</v>
      </c>
      <c r="Z165" s="14">
        <f t="shared" si="22"/>
        <v>466.38605924480709</v>
      </c>
      <c r="AA165" s="13">
        <f t="shared" si="28"/>
        <v>587.62402507881916</v>
      </c>
      <c r="AB165" s="13">
        <f t="shared" si="29"/>
        <v>185966.79967284403</v>
      </c>
      <c r="AC165" s="1">
        <f t="shared" si="30"/>
        <v>127</v>
      </c>
      <c r="AD165" s="47"/>
    </row>
    <row r="166" spans="17:30" x14ac:dyDescent="0.25">
      <c r="Q166" s="12">
        <v>128</v>
      </c>
      <c r="R166" s="13">
        <f t="shared" si="23"/>
        <v>83564.313055283012</v>
      </c>
      <c r="S166" s="13">
        <f t="shared" si="31"/>
        <v>1666.973022522466</v>
      </c>
      <c r="T166" s="14">
        <f t="shared" si="24"/>
        <v>174.09231886517293</v>
      </c>
      <c r="U166" s="13">
        <f t="shared" si="21"/>
        <v>1492.880703657293</v>
      </c>
      <c r="V166" s="13">
        <f t="shared" si="25"/>
        <v>82071.432351625714</v>
      </c>
      <c r="W166" s="12">
        <v>128</v>
      </c>
      <c r="X166" s="13">
        <f t="shared" si="26"/>
        <v>185966.79967284403</v>
      </c>
      <c r="Y166" s="13">
        <f t="shared" si="27"/>
        <v>1054.0100843236262</v>
      </c>
      <c r="Z166" s="14">
        <f t="shared" si="22"/>
        <v>464.91699918211003</v>
      </c>
      <c r="AA166" s="13">
        <f t="shared" si="28"/>
        <v>589.09308514151621</v>
      </c>
      <c r="AB166" s="13">
        <f t="shared" si="29"/>
        <v>185377.70658770253</v>
      </c>
      <c r="AC166" s="1">
        <f t="shared" si="30"/>
        <v>128</v>
      </c>
      <c r="AD166" s="47"/>
    </row>
    <row r="167" spans="17:30" x14ac:dyDescent="0.25">
      <c r="Q167" s="12">
        <v>129</v>
      </c>
      <c r="R167" s="13">
        <f t="shared" si="23"/>
        <v>82071.432351625714</v>
      </c>
      <c r="S167" s="13">
        <f t="shared" si="31"/>
        <v>1666.973022522466</v>
      </c>
      <c r="T167" s="14">
        <f t="shared" si="24"/>
        <v>170.98215073255358</v>
      </c>
      <c r="U167" s="13">
        <f t="shared" ref="U167:U230" si="32">S167-T167</f>
        <v>1495.9908717899125</v>
      </c>
      <c r="V167" s="13">
        <f t="shared" si="25"/>
        <v>80575.441479835805</v>
      </c>
      <c r="W167" s="12">
        <v>129</v>
      </c>
      <c r="X167" s="13">
        <f t="shared" si="26"/>
        <v>185377.70658770253</v>
      </c>
      <c r="Y167" s="13">
        <f t="shared" si="27"/>
        <v>1054.0100843236262</v>
      </c>
      <c r="Z167" s="14">
        <f t="shared" ref="Z167:Z230" si="33">X167*$F$7/12</f>
        <v>463.44426646925632</v>
      </c>
      <c r="AA167" s="13">
        <f t="shared" si="28"/>
        <v>590.56581785436993</v>
      </c>
      <c r="AB167" s="13">
        <f t="shared" si="29"/>
        <v>184787.14076984816</v>
      </c>
      <c r="AC167" s="1">
        <f t="shared" si="30"/>
        <v>129</v>
      </c>
      <c r="AD167" s="47"/>
    </row>
    <row r="168" spans="17:30" x14ac:dyDescent="0.25">
      <c r="Q168" s="12">
        <v>130</v>
      </c>
      <c r="R168" s="13">
        <f t="shared" ref="R168:R231" si="34">V167</f>
        <v>80575.441479835805</v>
      </c>
      <c r="S168" s="13">
        <f t="shared" si="31"/>
        <v>1666.973022522466</v>
      </c>
      <c r="T168" s="14">
        <f t="shared" ref="T168:T231" si="35">R168*($F$5/12)</f>
        <v>167.86550308299127</v>
      </c>
      <c r="U168" s="13">
        <f t="shared" si="32"/>
        <v>1499.1075194394748</v>
      </c>
      <c r="V168" s="13">
        <f t="shared" ref="V168:V231" si="36">R168-U168</f>
        <v>79076.333960396325</v>
      </c>
      <c r="W168" s="12">
        <v>130</v>
      </c>
      <c r="X168" s="13">
        <f t="shared" ref="X168:X231" si="37">AB167</f>
        <v>184787.14076984816</v>
      </c>
      <c r="Y168" s="13">
        <f t="shared" ref="Y168:Y231" si="38">IF(X168&gt;PMT($F$7/12,$F$8*12,-$F$4,0,),PMT($F$7/12,$F$8*12,-$F$4,0,),X168+Z168)</f>
        <v>1054.0100843236262</v>
      </c>
      <c r="Z168" s="14">
        <f t="shared" si="33"/>
        <v>461.96785192462039</v>
      </c>
      <c r="AA168" s="13">
        <f t="shared" ref="AA168:AA231" si="39">Y168-Z168</f>
        <v>592.0422323990058</v>
      </c>
      <c r="AB168" s="13">
        <f t="shared" ref="AB168:AB231" si="40">X168-AA168</f>
        <v>184195.09853744917</v>
      </c>
      <c r="AC168" s="1">
        <f t="shared" ref="AC168:AC231" si="41">W168</f>
        <v>130</v>
      </c>
      <c r="AD168" s="47"/>
    </row>
    <row r="169" spans="17:30" x14ac:dyDescent="0.25">
      <c r="Q169" s="12">
        <v>131</v>
      </c>
      <c r="R169" s="13">
        <f t="shared" si="34"/>
        <v>79076.333960396325</v>
      </c>
      <c r="S169" s="13">
        <f t="shared" ref="S169:S232" si="42">IF(R169&gt;PMT($F$5/12,$F$6*12,-$F$4,0,),PMT($F$5/12,$F$6*12,-$F$4,0,),R169+T169)</f>
        <v>1666.973022522466</v>
      </c>
      <c r="T169" s="14">
        <f t="shared" si="35"/>
        <v>164.74236241749233</v>
      </c>
      <c r="U169" s="13">
        <f t="shared" si="32"/>
        <v>1502.2306601049736</v>
      </c>
      <c r="V169" s="13">
        <f t="shared" si="36"/>
        <v>77574.103300291346</v>
      </c>
      <c r="W169" s="12">
        <v>131</v>
      </c>
      <c r="X169" s="13">
        <f t="shared" si="37"/>
        <v>184195.09853744917</v>
      </c>
      <c r="Y169" s="13">
        <f t="shared" si="38"/>
        <v>1054.0100843236262</v>
      </c>
      <c r="Z169" s="14">
        <f t="shared" si="33"/>
        <v>460.48774634362286</v>
      </c>
      <c r="AA169" s="13">
        <f t="shared" si="39"/>
        <v>593.52233798000339</v>
      </c>
      <c r="AB169" s="13">
        <f t="shared" si="40"/>
        <v>183601.57619946916</v>
      </c>
      <c r="AC169" s="1">
        <f t="shared" si="41"/>
        <v>131</v>
      </c>
      <c r="AD169" s="47"/>
    </row>
    <row r="170" spans="17:30" x14ac:dyDescent="0.25">
      <c r="Q170" s="12">
        <v>132</v>
      </c>
      <c r="R170" s="13">
        <f t="shared" si="34"/>
        <v>77574.103300291346</v>
      </c>
      <c r="S170" s="13">
        <f t="shared" si="42"/>
        <v>1666.973022522466</v>
      </c>
      <c r="T170" s="14">
        <f t="shared" si="35"/>
        <v>161.6127152089403</v>
      </c>
      <c r="U170" s="13">
        <f t="shared" si="32"/>
        <v>1505.3603073135257</v>
      </c>
      <c r="V170" s="13">
        <f t="shared" si="36"/>
        <v>76068.742992977815</v>
      </c>
      <c r="W170" s="12">
        <v>132</v>
      </c>
      <c r="X170" s="13">
        <f t="shared" si="37"/>
        <v>183601.57619946916</v>
      </c>
      <c r="Y170" s="13">
        <f t="shared" si="38"/>
        <v>1054.0100843236262</v>
      </c>
      <c r="Z170" s="14">
        <f t="shared" si="33"/>
        <v>459.00394049867288</v>
      </c>
      <c r="AA170" s="13">
        <f t="shared" si="39"/>
        <v>595.00614382495337</v>
      </c>
      <c r="AB170" s="13">
        <f t="shared" si="40"/>
        <v>183006.5700556442</v>
      </c>
      <c r="AC170" s="1">
        <f t="shared" si="41"/>
        <v>132</v>
      </c>
      <c r="AD170" s="47"/>
    </row>
    <row r="171" spans="17:30" x14ac:dyDescent="0.25">
      <c r="Q171" s="12">
        <v>133</v>
      </c>
      <c r="R171" s="13">
        <f t="shared" si="34"/>
        <v>76068.742992977815</v>
      </c>
      <c r="S171" s="13">
        <f t="shared" si="42"/>
        <v>1666.973022522466</v>
      </c>
      <c r="T171" s="14">
        <f t="shared" si="35"/>
        <v>158.47654790203711</v>
      </c>
      <c r="U171" s="13">
        <f t="shared" si="32"/>
        <v>1508.4964746204289</v>
      </c>
      <c r="V171" s="13">
        <f t="shared" si="36"/>
        <v>74560.24651835738</v>
      </c>
      <c r="W171" s="12">
        <v>133</v>
      </c>
      <c r="X171" s="13">
        <f t="shared" si="37"/>
        <v>183006.5700556442</v>
      </c>
      <c r="Y171" s="13">
        <f t="shared" si="38"/>
        <v>1054.0100843236262</v>
      </c>
      <c r="Z171" s="14">
        <f t="shared" si="33"/>
        <v>457.51642513911048</v>
      </c>
      <c r="AA171" s="13">
        <f t="shared" si="39"/>
        <v>596.49365918451576</v>
      </c>
      <c r="AB171" s="13">
        <f t="shared" si="40"/>
        <v>182410.07639645968</v>
      </c>
      <c r="AC171" s="1">
        <f t="shared" si="41"/>
        <v>133</v>
      </c>
      <c r="AD171" s="47"/>
    </row>
    <row r="172" spans="17:30" x14ac:dyDescent="0.25">
      <c r="Q172" s="12">
        <v>134</v>
      </c>
      <c r="R172" s="13">
        <f t="shared" si="34"/>
        <v>74560.24651835738</v>
      </c>
      <c r="S172" s="13">
        <f t="shared" si="42"/>
        <v>1666.973022522466</v>
      </c>
      <c r="T172" s="14">
        <f t="shared" si="35"/>
        <v>155.33384691324454</v>
      </c>
      <c r="U172" s="13">
        <f t="shared" si="32"/>
        <v>1511.6391756092214</v>
      </c>
      <c r="V172" s="13">
        <f t="shared" si="36"/>
        <v>73048.607342748161</v>
      </c>
      <c r="W172" s="12">
        <v>134</v>
      </c>
      <c r="X172" s="13">
        <f t="shared" si="37"/>
        <v>182410.07639645968</v>
      </c>
      <c r="Y172" s="13">
        <f t="shared" si="38"/>
        <v>1054.0100843236262</v>
      </c>
      <c r="Z172" s="14">
        <f t="shared" si="33"/>
        <v>456.0251909911492</v>
      </c>
      <c r="AA172" s="13">
        <f t="shared" si="39"/>
        <v>597.98489333247699</v>
      </c>
      <c r="AB172" s="13">
        <f t="shared" si="40"/>
        <v>181812.09150312722</v>
      </c>
      <c r="AC172" s="1">
        <f t="shared" si="41"/>
        <v>134</v>
      </c>
      <c r="AD172" s="47"/>
    </row>
    <row r="173" spans="17:30" x14ac:dyDescent="0.25">
      <c r="Q173" s="12">
        <v>135</v>
      </c>
      <c r="R173" s="13">
        <f t="shared" si="34"/>
        <v>73048.607342748161</v>
      </c>
      <c r="S173" s="13">
        <f t="shared" si="42"/>
        <v>1666.973022522466</v>
      </c>
      <c r="T173" s="14">
        <f t="shared" si="35"/>
        <v>152.18459863072533</v>
      </c>
      <c r="U173" s="13">
        <f t="shared" si="32"/>
        <v>1514.7884238917406</v>
      </c>
      <c r="V173" s="13">
        <f t="shared" si="36"/>
        <v>71533.818918856414</v>
      </c>
      <c r="W173" s="12">
        <v>135</v>
      </c>
      <c r="X173" s="13">
        <f t="shared" si="37"/>
        <v>181812.09150312722</v>
      </c>
      <c r="Y173" s="13">
        <f t="shared" si="38"/>
        <v>1054.0100843236262</v>
      </c>
      <c r="Z173" s="14">
        <f t="shared" si="33"/>
        <v>454.53022875781807</v>
      </c>
      <c r="AA173" s="13">
        <f t="shared" si="39"/>
        <v>599.47985556580807</v>
      </c>
      <c r="AB173" s="13">
        <f t="shared" si="40"/>
        <v>181212.6116475614</v>
      </c>
      <c r="AC173" s="1">
        <f t="shared" si="41"/>
        <v>135</v>
      </c>
      <c r="AD173" s="47"/>
    </row>
    <row r="174" spans="17:30" x14ac:dyDescent="0.25">
      <c r="Q174" s="12">
        <v>136</v>
      </c>
      <c r="R174" s="13">
        <f t="shared" si="34"/>
        <v>71533.818918856414</v>
      </c>
      <c r="S174" s="13">
        <f t="shared" si="42"/>
        <v>1666.973022522466</v>
      </c>
      <c r="T174" s="14">
        <f t="shared" si="35"/>
        <v>149.0287894142842</v>
      </c>
      <c r="U174" s="13">
        <f t="shared" si="32"/>
        <v>1517.9442331081818</v>
      </c>
      <c r="V174" s="13">
        <f t="shared" si="36"/>
        <v>70015.874685748233</v>
      </c>
      <c r="W174" s="12">
        <v>136</v>
      </c>
      <c r="X174" s="13">
        <f t="shared" si="37"/>
        <v>181212.6116475614</v>
      </c>
      <c r="Y174" s="13">
        <f t="shared" si="38"/>
        <v>1054.0100843236262</v>
      </c>
      <c r="Z174" s="14">
        <f t="shared" si="33"/>
        <v>453.03152911890351</v>
      </c>
      <c r="AA174" s="13">
        <f t="shared" si="39"/>
        <v>600.97855520472262</v>
      </c>
      <c r="AB174" s="13">
        <f t="shared" si="40"/>
        <v>180611.63309235667</v>
      </c>
      <c r="AC174" s="1">
        <f t="shared" si="41"/>
        <v>136</v>
      </c>
      <c r="AD174" s="47"/>
    </row>
    <row r="175" spans="17:30" x14ac:dyDescent="0.25">
      <c r="Q175" s="12">
        <v>137</v>
      </c>
      <c r="R175" s="13">
        <f t="shared" si="34"/>
        <v>70015.874685748233</v>
      </c>
      <c r="S175" s="13">
        <f t="shared" si="42"/>
        <v>1666.973022522466</v>
      </c>
      <c r="T175" s="14">
        <f t="shared" si="35"/>
        <v>145.86640559530881</v>
      </c>
      <c r="U175" s="13">
        <f t="shared" si="32"/>
        <v>1521.1066169271571</v>
      </c>
      <c r="V175" s="13">
        <f t="shared" si="36"/>
        <v>68494.768068821082</v>
      </c>
      <c r="W175" s="12">
        <v>137</v>
      </c>
      <c r="X175" s="13">
        <f t="shared" si="37"/>
        <v>180611.63309235667</v>
      </c>
      <c r="Y175" s="13">
        <f t="shared" si="38"/>
        <v>1054.0100843236262</v>
      </c>
      <c r="Z175" s="14">
        <f t="shared" si="33"/>
        <v>451.52908273089162</v>
      </c>
      <c r="AA175" s="13">
        <f t="shared" si="39"/>
        <v>602.48100159273463</v>
      </c>
      <c r="AB175" s="13">
        <f t="shared" si="40"/>
        <v>180009.15209076394</v>
      </c>
      <c r="AC175" s="1">
        <f t="shared" si="41"/>
        <v>137</v>
      </c>
      <c r="AD175" s="47"/>
    </row>
    <row r="176" spans="17:30" x14ac:dyDescent="0.25">
      <c r="Q176" s="12">
        <v>138</v>
      </c>
      <c r="R176" s="13">
        <f t="shared" si="34"/>
        <v>68494.768068821082</v>
      </c>
      <c r="S176" s="13">
        <f t="shared" si="42"/>
        <v>1666.973022522466</v>
      </c>
      <c r="T176" s="14">
        <f t="shared" si="35"/>
        <v>142.69743347671059</v>
      </c>
      <c r="U176" s="13">
        <f t="shared" si="32"/>
        <v>1524.2755890457554</v>
      </c>
      <c r="V176" s="13">
        <f t="shared" si="36"/>
        <v>66970.492479775334</v>
      </c>
      <c r="W176" s="12">
        <v>138</v>
      </c>
      <c r="X176" s="13">
        <f t="shared" si="37"/>
        <v>180009.15209076394</v>
      </c>
      <c r="Y176" s="13">
        <f t="shared" si="38"/>
        <v>1054.0100843236262</v>
      </c>
      <c r="Z176" s="14">
        <f t="shared" si="33"/>
        <v>450.02288022690982</v>
      </c>
      <c r="AA176" s="13">
        <f t="shared" si="39"/>
        <v>603.98720409671637</v>
      </c>
      <c r="AB176" s="13">
        <f t="shared" si="40"/>
        <v>179405.16488666722</v>
      </c>
      <c r="AC176" s="1">
        <f t="shared" si="41"/>
        <v>138</v>
      </c>
      <c r="AD176" s="47"/>
    </row>
    <row r="177" spans="17:30" x14ac:dyDescent="0.25">
      <c r="Q177" s="12">
        <v>139</v>
      </c>
      <c r="R177" s="13">
        <f t="shared" si="34"/>
        <v>66970.492479775334</v>
      </c>
      <c r="S177" s="13">
        <f t="shared" si="42"/>
        <v>1666.973022522466</v>
      </c>
      <c r="T177" s="14">
        <f t="shared" si="35"/>
        <v>139.52185933286529</v>
      </c>
      <c r="U177" s="13">
        <f t="shared" si="32"/>
        <v>1527.4511631896007</v>
      </c>
      <c r="V177" s="13">
        <f t="shared" si="36"/>
        <v>65443.041316585732</v>
      </c>
      <c r="W177" s="12">
        <v>139</v>
      </c>
      <c r="X177" s="13">
        <f t="shared" si="37"/>
        <v>179405.16488666722</v>
      </c>
      <c r="Y177" s="13">
        <f t="shared" si="38"/>
        <v>1054.0100843236262</v>
      </c>
      <c r="Z177" s="14">
        <f t="shared" si="33"/>
        <v>448.51291221666798</v>
      </c>
      <c r="AA177" s="13">
        <f t="shared" si="39"/>
        <v>605.49717210695826</v>
      </c>
      <c r="AB177" s="13">
        <f t="shared" si="40"/>
        <v>178799.66771456026</v>
      </c>
      <c r="AC177" s="1">
        <f t="shared" si="41"/>
        <v>139</v>
      </c>
      <c r="AD177" s="47"/>
    </row>
    <row r="178" spans="17:30" x14ac:dyDescent="0.25">
      <c r="Q178" s="12">
        <v>140</v>
      </c>
      <c r="R178" s="13">
        <f t="shared" si="34"/>
        <v>65443.041316585732</v>
      </c>
      <c r="S178" s="13">
        <f t="shared" si="42"/>
        <v>1666.973022522466</v>
      </c>
      <c r="T178" s="14">
        <f t="shared" si="35"/>
        <v>136.33966940955361</v>
      </c>
      <c r="U178" s="13">
        <f t="shared" si="32"/>
        <v>1530.6333531129123</v>
      </c>
      <c r="V178" s="13">
        <f t="shared" si="36"/>
        <v>63912.407963472819</v>
      </c>
      <c r="W178" s="12">
        <v>140</v>
      </c>
      <c r="X178" s="13">
        <f t="shared" si="37"/>
        <v>178799.66771456026</v>
      </c>
      <c r="Y178" s="13">
        <f t="shared" si="38"/>
        <v>1054.0100843236262</v>
      </c>
      <c r="Z178" s="14">
        <f t="shared" si="33"/>
        <v>446.99916928640067</v>
      </c>
      <c r="AA178" s="13">
        <f t="shared" si="39"/>
        <v>607.01091503722546</v>
      </c>
      <c r="AB178" s="13">
        <f t="shared" si="40"/>
        <v>178192.65679952304</v>
      </c>
      <c r="AC178" s="1">
        <f t="shared" si="41"/>
        <v>140</v>
      </c>
      <c r="AD178" s="47"/>
    </row>
    <row r="179" spans="17:30" x14ac:dyDescent="0.25">
      <c r="Q179" s="12">
        <v>141</v>
      </c>
      <c r="R179" s="13">
        <f t="shared" si="34"/>
        <v>63912.407963472819</v>
      </c>
      <c r="S179" s="13">
        <f t="shared" si="42"/>
        <v>1666.973022522466</v>
      </c>
      <c r="T179" s="14">
        <f t="shared" si="35"/>
        <v>133.15084992390172</v>
      </c>
      <c r="U179" s="13">
        <f t="shared" si="32"/>
        <v>1533.8221725985643</v>
      </c>
      <c r="V179" s="13">
        <f t="shared" si="36"/>
        <v>62378.585790874255</v>
      </c>
      <c r="W179" s="12">
        <v>141</v>
      </c>
      <c r="X179" s="13">
        <f t="shared" si="37"/>
        <v>178192.65679952304</v>
      </c>
      <c r="Y179" s="13">
        <f t="shared" si="38"/>
        <v>1054.0100843236262</v>
      </c>
      <c r="Z179" s="14">
        <f t="shared" si="33"/>
        <v>445.48164199880762</v>
      </c>
      <c r="AA179" s="13">
        <f t="shared" si="39"/>
        <v>608.52844232481857</v>
      </c>
      <c r="AB179" s="13">
        <f t="shared" si="40"/>
        <v>177584.12835719823</v>
      </c>
      <c r="AC179" s="1">
        <f t="shared" si="41"/>
        <v>141</v>
      </c>
      <c r="AD179" s="47"/>
    </row>
    <row r="180" spans="17:30" x14ac:dyDescent="0.25">
      <c r="Q180" s="12">
        <v>142</v>
      </c>
      <c r="R180" s="13">
        <f t="shared" si="34"/>
        <v>62378.585790874255</v>
      </c>
      <c r="S180" s="13">
        <f t="shared" si="42"/>
        <v>1666.973022522466</v>
      </c>
      <c r="T180" s="14">
        <f t="shared" si="35"/>
        <v>129.95538706432137</v>
      </c>
      <c r="U180" s="13">
        <f t="shared" si="32"/>
        <v>1537.0176354581445</v>
      </c>
      <c r="V180" s="13">
        <f t="shared" si="36"/>
        <v>60841.568155416113</v>
      </c>
      <c r="W180" s="12">
        <v>142</v>
      </c>
      <c r="X180" s="13">
        <f t="shared" si="37"/>
        <v>177584.12835719823</v>
      </c>
      <c r="Y180" s="13">
        <f t="shared" si="38"/>
        <v>1054.0100843236262</v>
      </c>
      <c r="Z180" s="14">
        <f t="shared" si="33"/>
        <v>443.96032089299553</v>
      </c>
      <c r="AA180" s="13">
        <f t="shared" si="39"/>
        <v>610.04976343063072</v>
      </c>
      <c r="AB180" s="13">
        <f t="shared" si="40"/>
        <v>176974.0785937676</v>
      </c>
      <c r="AC180" s="1">
        <f t="shared" si="41"/>
        <v>142</v>
      </c>
      <c r="AD180" s="47"/>
    </row>
    <row r="181" spans="17:30" x14ac:dyDescent="0.25">
      <c r="Q181" s="12">
        <v>143</v>
      </c>
      <c r="R181" s="13">
        <f t="shared" si="34"/>
        <v>60841.568155416113</v>
      </c>
      <c r="S181" s="13">
        <f t="shared" si="42"/>
        <v>1666.973022522466</v>
      </c>
      <c r="T181" s="14">
        <f t="shared" si="35"/>
        <v>126.75326699045023</v>
      </c>
      <c r="U181" s="13">
        <f t="shared" si="32"/>
        <v>1540.2197555320158</v>
      </c>
      <c r="V181" s="13">
        <f t="shared" si="36"/>
        <v>59301.348399884097</v>
      </c>
      <c r="W181" s="12">
        <v>143</v>
      </c>
      <c r="X181" s="13">
        <f t="shared" si="37"/>
        <v>176974.0785937676</v>
      </c>
      <c r="Y181" s="13">
        <f t="shared" si="38"/>
        <v>1054.0100843236262</v>
      </c>
      <c r="Z181" s="14">
        <f t="shared" si="33"/>
        <v>442.43519648441901</v>
      </c>
      <c r="AA181" s="13">
        <f t="shared" si="39"/>
        <v>611.57488783920712</v>
      </c>
      <c r="AB181" s="13">
        <f t="shared" si="40"/>
        <v>176362.50370592839</v>
      </c>
      <c r="AC181" s="1">
        <f t="shared" si="41"/>
        <v>143</v>
      </c>
      <c r="AD181" s="47"/>
    </row>
    <row r="182" spans="17:30" x14ac:dyDescent="0.25">
      <c r="Q182" s="12">
        <v>144</v>
      </c>
      <c r="R182" s="13">
        <f t="shared" si="34"/>
        <v>59301.348399884097</v>
      </c>
      <c r="S182" s="13">
        <f t="shared" si="42"/>
        <v>1666.973022522466</v>
      </c>
      <c r="T182" s="14">
        <f t="shared" si="35"/>
        <v>123.54447583309187</v>
      </c>
      <c r="U182" s="13">
        <f t="shared" si="32"/>
        <v>1543.4285466893741</v>
      </c>
      <c r="V182" s="13">
        <f t="shared" si="36"/>
        <v>57757.919853194726</v>
      </c>
      <c r="W182" s="12">
        <v>144</v>
      </c>
      <c r="X182" s="13">
        <f t="shared" si="37"/>
        <v>176362.50370592839</v>
      </c>
      <c r="Y182" s="13">
        <f t="shared" si="38"/>
        <v>1054.0100843236262</v>
      </c>
      <c r="Z182" s="14">
        <f t="shared" si="33"/>
        <v>440.90625926482102</v>
      </c>
      <c r="AA182" s="13">
        <f t="shared" si="39"/>
        <v>613.10382505880511</v>
      </c>
      <c r="AB182" s="13">
        <f t="shared" si="40"/>
        <v>175749.39988086958</v>
      </c>
      <c r="AC182" s="1">
        <f t="shared" si="41"/>
        <v>144</v>
      </c>
      <c r="AD182" s="47"/>
    </row>
    <row r="183" spans="17:30" x14ac:dyDescent="0.25">
      <c r="Q183" s="12">
        <v>145</v>
      </c>
      <c r="R183" s="13">
        <f t="shared" si="34"/>
        <v>57757.919853194726</v>
      </c>
      <c r="S183" s="13">
        <f t="shared" si="42"/>
        <v>1666.973022522466</v>
      </c>
      <c r="T183" s="14">
        <f t="shared" si="35"/>
        <v>120.32899969415568</v>
      </c>
      <c r="U183" s="13">
        <f t="shared" si="32"/>
        <v>1546.6440228283102</v>
      </c>
      <c r="V183" s="13">
        <f t="shared" si="36"/>
        <v>56211.275830366416</v>
      </c>
      <c r="W183" s="12">
        <v>145</v>
      </c>
      <c r="X183" s="13">
        <f t="shared" si="37"/>
        <v>175749.39988086958</v>
      </c>
      <c r="Y183" s="13">
        <f t="shared" si="38"/>
        <v>1054.0100843236262</v>
      </c>
      <c r="Z183" s="14">
        <f t="shared" si="33"/>
        <v>439.37349970217389</v>
      </c>
      <c r="AA183" s="13">
        <f t="shared" si="39"/>
        <v>614.63658462145236</v>
      </c>
      <c r="AB183" s="13">
        <f t="shared" si="40"/>
        <v>175134.76329624813</v>
      </c>
      <c r="AC183" s="1">
        <f t="shared" si="41"/>
        <v>145</v>
      </c>
      <c r="AD183" s="47"/>
    </row>
    <row r="184" spans="17:30" x14ac:dyDescent="0.25">
      <c r="Q184" s="12">
        <v>146</v>
      </c>
      <c r="R184" s="13">
        <f t="shared" si="34"/>
        <v>56211.275830366416</v>
      </c>
      <c r="S184" s="13">
        <f t="shared" si="42"/>
        <v>1666.973022522466</v>
      </c>
      <c r="T184" s="14">
        <f t="shared" si="35"/>
        <v>117.10682464659669</v>
      </c>
      <c r="U184" s="13">
        <f t="shared" si="32"/>
        <v>1549.8661978758691</v>
      </c>
      <c r="V184" s="13">
        <f t="shared" si="36"/>
        <v>54661.409632490548</v>
      </c>
      <c r="W184" s="12">
        <v>146</v>
      </c>
      <c r="X184" s="13">
        <f t="shared" si="37"/>
        <v>175134.76329624813</v>
      </c>
      <c r="Y184" s="13">
        <f t="shared" si="38"/>
        <v>1054.0100843236262</v>
      </c>
      <c r="Z184" s="14">
        <f t="shared" si="33"/>
        <v>437.83690824062029</v>
      </c>
      <c r="AA184" s="13">
        <f t="shared" si="39"/>
        <v>616.17317608300596</v>
      </c>
      <c r="AB184" s="13">
        <f t="shared" si="40"/>
        <v>174518.59012016511</v>
      </c>
      <c r="AC184" s="1">
        <f t="shared" si="41"/>
        <v>146</v>
      </c>
      <c r="AD184" s="47"/>
    </row>
    <row r="185" spans="17:30" x14ac:dyDescent="0.25">
      <c r="Q185" s="12">
        <v>147</v>
      </c>
      <c r="R185" s="13">
        <f t="shared" si="34"/>
        <v>54661.409632490548</v>
      </c>
      <c r="S185" s="13">
        <f t="shared" si="42"/>
        <v>1666.973022522466</v>
      </c>
      <c r="T185" s="14">
        <f t="shared" si="35"/>
        <v>113.8779367343553</v>
      </c>
      <c r="U185" s="13">
        <f t="shared" si="32"/>
        <v>1553.0950857881107</v>
      </c>
      <c r="V185" s="13">
        <f t="shared" si="36"/>
        <v>53108.314546702437</v>
      </c>
      <c r="W185" s="12">
        <v>147</v>
      </c>
      <c r="X185" s="13">
        <f t="shared" si="37"/>
        <v>174518.59012016511</v>
      </c>
      <c r="Y185" s="13">
        <f t="shared" si="38"/>
        <v>1054.0100843236262</v>
      </c>
      <c r="Z185" s="14">
        <f t="shared" si="33"/>
        <v>436.29647530041279</v>
      </c>
      <c r="AA185" s="13">
        <f t="shared" si="39"/>
        <v>617.71360902321339</v>
      </c>
      <c r="AB185" s="13">
        <f t="shared" si="40"/>
        <v>173900.87651114189</v>
      </c>
      <c r="AC185" s="1">
        <f t="shared" si="41"/>
        <v>147</v>
      </c>
      <c r="AD185" s="47"/>
    </row>
    <row r="186" spans="17:30" x14ac:dyDescent="0.25">
      <c r="Q186" s="12">
        <v>148</v>
      </c>
      <c r="R186" s="13">
        <f t="shared" si="34"/>
        <v>53108.314546702437</v>
      </c>
      <c r="S186" s="13">
        <f t="shared" si="42"/>
        <v>1666.973022522466</v>
      </c>
      <c r="T186" s="14">
        <f t="shared" si="35"/>
        <v>110.64232197229674</v>
      </c>
      <c r="U186" s="13">
        <f t="shared" si="32"/>
        <v>1556.3307005501692</v>
      </c>
      <c r="V186" s="13">
        <f t="shared" si="36"/>
        <v>51551.983846152267</v>
      </c>
      <c r="W186" s="12">
        <v>148</v>
      </c>
      <c r="X186" s="13">
        <f t="shared" si="37"/>
        <v>173900.87651114189</v>
      </c>
      <c r="Y186" s="13">
        <f t="shared" si="38"/>
        <v>1054.0100843236262</v>
      </c>
      <c r="Z186" s="14">
        <f t="shared" si="33"/>
        <v>434.75219127785471</v>
      </c>
      <c r="AA186" s="13">
        <f t="shared" si="39"/>
        <v>619.25789304577143</v>
      </c>
      <c r="AB186" s="13">
        <f t="shared" si="40"/>
        <v>173281.61861809611</v>
      </c>
      <c r="AC186" s="1">
        <f t="shared" si="41"/>
        <v>148</v>
      </c>
      <c r="AD186" s="47"/>
    </row>
    <row r="187" spans="17:30" x14ac:dyDescent="0.25">
      <c r="Q187" s="12">
        <v>149</v>
      </c>
      <c r="R187" s="13">
        <f t="shared" si="34"/>
        <v>51551.983846152267</v>
      </c>
      <c r="S187" s="13">
        <f t="shared" si="42"/>
        <v>1666.973022522466</v>
      </c>
      <c r="T187" s="14">
        <f t="shared" si="35"/>
        <v>107.39996634615055</v>
      </c>
      <c r="U187" s="13">
        <f t="shared" si="32"/>
        <v>1559.5730561763155</v>
      </c>
      <c r="V187" s="13">
        <f t="shared" si="36"/>
        <v>49992.410789975955</v>
      </c>
      <c r="W187" s="12">
        <v>149</v>
      </c>
      <c r="X187" s="13">
        <f t="shared" si="37"/>
        <v>173281.61861809611</v>
      </c>
      <c r="Y187" s="13">
        <f t="shared" si="38"/>
        <v>1054.0100843236262</v>
      </c>
      <c r="Z187" s="14">
        <f t="shared" si="33"/>
        <v>433.20404654524026</v>
      </c>
      <c r="AA187" s="13">
        <f t="shared" si="39"/>
        <v>620.80603777838587</v>
      </c>
      <c r="AB187" s="13">
        <f t="shared" si="40"/>
        <v>172660.81258031772</v>
      </c>
      <c r="AC187" s="1">
        <f t="shared" si="41"/>
        <v>149</v>
      </c>
      <c r="AD187" s="47"/>
    </row>
    <row r="188" spans="17:30" x14ac:dyDescent="0.25">
      <c r="Q188" s="12">
        <v>150</v>
      </c>
      <c r="R188" s="13">
        <f t="shared" si="34"/>
        <v>49992.410789975955</v>
      </c>
      <c r="S188" s="13">
        <f t="shared" si="42"/>
        <v>1666.973022522466</v>
      </c>
      <c r="T188" s="14">
        <f t="shared" si="35"/>
        <v>104.1508558124499</v>
      </c>
      <c r="U188" s="13">
        <f t="shared" si="32"/>
        <v>1562.8221667100161</v>
      </c>
      <c r="V188" s="13">
        <f t="shared" si="36"/>
        <v>48429.58862326594</v>
      </c>
      <c r="W188" s="12">
        <v>150</v>
      </c>
      <c r="X188" s="13">
        <f t="shared" si="37"/>
        <v>172660.81258031772</v>
      </c>
      <c r="Y188" s="13">
        <f t="shared" si="38"/>
        <v>1054.0100843236262</v>
      </c>
      <c r="Z188" s="14">
        <f t="shared" si="33"/>
        <v>431.65203145079431</v>
      </c>
      <c r="AA188" s="13">
        <f t="shared" si="39"/>
        <v>622.35805287283188</v>
      </c>
      <c r="AB188" s="13">
        <f t="shared" si="40"/>
        <v>172038.4545274449</v>
      </c>
      <c r="AC188" s="1">
        <f t="shared" si="41"/>
        <v>150</v>
      </c>
      <c r="AD188" s="47"/>
    </row>
    <row r="189" spans="17:30" x14ac:dyDescent="0.25">
      <c r="Q189" s="12">
        <v>151</v>
      </c>
      <c r="R189" s="13">
        <f t="shared" si="34"/>
        <v>48429.58862326594</v>
      </c>
      <c r="S189" s="13">
        <f t="shared" si="42"/>
        <v>1666.973022522466</v>
      </c>
      <c r="T189" s="14">
        <f t="shared" si="35"/>
        <v>100.89497629847071</v>
      </c>
      <c r="U189" s="13">
        <f t="shared" si="32"/>
        <v>1566.0780462239952</v>
      </c>
      <c r="V189" s="13">
        <f t="shared" si="36"/>
        <v>46863.510577041947</v>
      </c>
      <c r="W189" s="12">
        <v>151</v>
      </c>
      <c r="X189" s="13">
        <f t="shared" si="37"/>
        <v>172038.4545274449</v>
      </c>
      <c r="Y189" s="13">
        <f t="shared" si="38"/>
        <v>1054.0100843236262</v>
      </c>
      <c r="Z189" s="14">
        <f t="shared" si="33"/>
        <v>430.09613631861225</v>
      </c>
      <c r="AA189" s="13">
        <f t="shared" si="39"/>
        <v>623.91394800501394</v>
      </c>
      <c r="AB189" s="13">
        <f t="shared" si="40"/>
        <v>171414.5405794399</v>
      </c>
      <c r="AC189" s="1">
        <f t="shared" si="41"/>
        <v>151</v>
      </c>
      <c r="AD189" s="47"/>
    </row>
    <row r="190" spans="17:30" x14ac:dyDescent="0.25">
      <c r="Q190" s="12">
        <v>152</v>
      </c>
      <c r="R190" s="13">
        <f t="shared" si="34"/>
        <v>46863.510577041947</v>
      </c>
      <c r="S190" s="13">
        <f t="shared" si="42"/>
        <v>1666.973022522466</v>
      </c>
      <c r="T190" s="14">
        <f t="shared" si="35"/>
        <v>97.63231370217072</v>
      </c>
      <c r="U190" s="13">
        <f t="shared" si="32"/>
        <v>1569.3407088202953</v>
      </c>
      <c r="V190" s="13">
        <f t="shared" si="36"/>
        <v>45294.169868221652</v>
      </c>
      <c r="W190" s="12">
        <v>152</v>
      </c>
      <c r="X190" s="13">
        <f t="shared" si="37"/>
        <v>171414.5405794399</v>
      </c>
      <c r="Y190" s="13">
        <f t="shared" si="38"/>
        <v>1054.0100843236262</v>
      </c>
      <c r="Z190" s="14">
        <f t="shared" si="33"/>
        <v>428.53635144859976</v>
      </c>
      <c r="AA190" s="13">
        <f t="shared" si="39"/>
        <v>625.47373287502637</v>
      </c>
      <c r="AB190" s="13">
        <f t="shared" si="40"/>
        <v>170789.06684656488</v>
      </c>
      <c r="AC190" s="1">
        <f t="shared" si="41"/>
        <v>152</v>
      </c>
      <c r="AD190" s="47"/>
    </row>
    <row r="191" spans="17:30" x14ac:dyDescent="0.25">
      <c r="Q191" s="12">
        <v>153</v>
      </c>
      <c r="R191" s="13">
        <f t="shared" si="34"/>
        <v>45294.169868221652</v>
      </c>
      <c r="S191" s="13">
        <f t="shared" si="42"/>
        <v>1666.973022522466</v>
      </c>
      <c r="T191" s="14">
        <f t="shared" si="35"/>
        <v>94.362853892128442</v>
      </c>
      <c r="U191" s="13">
        <f t="shared" si="32"/>
        <v>1572.6101686303375</v>
      </c>
      <c r="V191" s="13">
        <f t="shared" si="36"/>
        <v>43721.559699591315</v>
      </c>
      <c r="W191" s="12">
        <v>153</v>
      </c>
      <c r="X191" s="13">
        <f t="shared" si="37"/>
        <v>170789.06684656488</v>
      </c>
      <c r="Y191" s="13">
        <f t="shared" si="38"/>
        <v>1054.0100843236262</v>
      </c>
      <c r="Z191" s="14">
        <f t="shared" si="33"/>
        <v>426.9726671164122</v>
      </c>
      <c r="AA191" s="13">
        <f t="shared" si="39"/>
        <v>627.03741720721405</v>
      </c>
      <c r="AB191" s="13">
        <f t="shared" si="40"/>
        <v>170162.02942935767</v>
      </c>
      <c r="AC191" s="1">
        <f t="shared" si="41"/>
        <v>153</v>
      </c>
      <c r="AD191" s="47"/>
    </row>
    <row r="192" spans="17:30" x14ac:dyDescent="0.25">
      <c r="Q192" s="12">
        <v>154</v>
      </c>
      <c r="R192" s="13">
        <f t="shared" si="34"/>
        <v>43721.559699591315</v>
      </c>
      <c r="S192" s="13">
        <f t="shared" si="42"/>
        <v>1666.973022522466</v>
      </c>
      <c r="T192" s="14">
        <f t="shared" si="35"/>
        <v>91.086582707481909</v>
      </c>
      <c r="U192" s="13">
        <f t="shared" si="32"/>
        <v>1575.886439814984</v>
      </c>
      <c r="V192" s="13">
        <f t="shared" si="36"/>
        <v>42145.673259776333</v>
      </c>
      <c r="W192" s="12">
        <v>154</v>
      </c>
      <c r="X192" s="13">
        <f t="shared" si="37"/>
        <v>170162.02942935767</v>
      </c>
      <c r="Y192" s="13">
        <f t="shared" si="38"/>
        <v>1054.0100843236262</v>
      </c>
      <c r="Z192" s="14">
        <f t="shared" si="33"/>
        <v>425.40507357339419</v>
      </c>
      <c r="AA192" s="13">
        <f t="shared" si="39"/>
        <v>628.60501075023194</v>
      </c>
      <c r="AB192" s="13">
        <f t="shared" si="40"/>
        <v>169533.42441860744</v>
      </c>
      <c r="AC192" s="1">
        <f t="shared" si="41"/>
        <v>154</v>
      </c>
      <c r="AD192" s="47"/>
    </row>
    <row r="193" spans="17:30" x14ac:dyDescent="0.25">
      <c r="Q193" s="12">
        <v>155</v>
      </c>
      <c r="R193" s="13">
        <f t="shared" si="34"/>
        <v>42145.673259776333</v>
      </c>
      <c r="S193" s="13">
        <f t="shared" si="42"/>
        <v>1666.973022522466</v>
      </c>
      <c r="T193" s="14">
        <f t="shared" si="35"/>
        <v>87.803485957867366</v>
      </c>
      <c r="U193" s="13">
        <f t="shared" si="32"/>
        <v>1579.1695365645985</v>
      </c>
      <c r="V193" s="13">
        <f t="shared" si="36"/>
        <v>40566.503723211732</v>
      </c>
      <c r="W193" s="12">
        <v>155</v>
      </c>
      <c r="X193" s="13">
        <f t="shared" si="37"/>
        <v>169533.42441860744</v>
      </c>
      <c r="Y193" s="13">
        <f t="shared" si="38"/>
        <v>1054.0100843236262</v>
      </c>
      <c r="Z193" s="14">
        <f t="shared" si="33"/>
        <v>423.83356104651858</v>
      </c>
      <c r="AA193" s="13">
        <f t="shared" si="39"/>
        <v>630.17652327710766</v>
      </c>
      <c r="AB193" s="13">
        <f t="shared" si="40"/>
        <v>168903.24789533034</v>
      </c>
      <c r="AC193" s="1">
        <f t="shared" si="41"/>
        <v>155</v>
      </c>
      <c r="AD193" s="47"/>
    </row>
    <row r="194" spans="17:30" x14ac:dyDescent="0.25">
      <c r="Q194" s="12">
        <v>156</v>
      </c>
      <c r="R194" s="13">
        <f t="shared" si="34"/>
        <v>40566.503723211732</v>
      </c>
      <c r="S194" s="13">
        <f t="shared" si="42"/>
        <v>1666.973022522466</v>
      </c>
      <c r="T194" s="14">
        <f t="shared" si="35"/>
        <v>84.513549423357773</v>
      </c>
      <c r="U194" s="13">
        <f t="shared" si="32"/>
        <v>1582.4594730991082</v>
      </c>
      <c r="V194" s="13">
        <f t="shared" si="36"/>
        <v>38984.044250112624</v>
      </c>
      <c r="W194" s="12">
        <v>156</v>
      </c>
      <c r="X194" s="13">
        <f t="shared" si="37"/>
        <v>168903.24789533034</v>
      </c>
      <c r="Y194" s="13">
        <f t="shared" si="38"/>
        <v>1054.0100843236262</v>
      </c>
      <c r="Z194" s="14">
        <f t="shared" si="33"/>
        <v>422.25811973832583</v>
      </c>
      <c r="AA194" s="13">
        <f t="shared" si="39"/>
        <v>631.75196458530036</v>
      </c>
      <c r="AB194" s="13">
        <f t="shared" si="40"/>
        <v>168271.49593074503</v>
      </c>
      <c r="AC194" s="1">
        <f t="shared" si="41"/>
        <v>156</v>
      </c>
      <c r="AD194" s="47"/>
    </row>
    <row r="195" spans="17:30" x14ac:dyDescent="0.25">
      <c r="Q195" s="12">
        <v>157</v>
      </c>
      <c r="R195" s="13">
        <f t="shared" si="34"/>
        <v>38984.044250112624</v>
      </c>
      <c r="S195" s="13">
        <f t="shared" si="42"/>
        <v>1666.973022522466</v>
      </c>
      <c r="T195" s="14">
        <f t="shared" si="35"/>
        <v>81.216758854401292</v>
      </c>
      <c r="U195" s="13">
        <f t="shared" si="32"/>
        <v>1585.7562636680645</v>
      </c>
      <c r="V195" s="13">
        <f t="shared" si="36"/>
        <v>37398.287986444557</v>
      </c>
      <c r="W195" s="12">
        <v>157</v>
      </c>
      <c r="X195" s="13">
        <f t="shared" si="37"/>
        <v>168271.49593074503</v>
      </c>
      <c r="Y195" s="13">
        <f t="shared" si="38"/>
        <v>1054.0100843236262</v>
      </c>
      <c r="Z195" s="14">
        <f t="shared" si="33"/>
        <v>420.67873982686257</v>
      </c>
      <c r="AA195" s="13">
        <f t="shared" si="39"/>
        <v>633.33134449676368</v>
      </c>
      <c r="AB195" s="13">
        <f t="shared" si="40"/>
        <v>167638.16458624828</v>
      </c>
      <c r="AC195" s="1">
        <f t="shared" si="41"/>
        <v>157</v>
      </c>
      <c r="AD195" s="47"/>
    </row>
    <row r="196" spans="17:30" x14ac:dyDescent="0.25">
      <c r="Q196" s="12">
        <v>158</v>
      </c>
      <c r="R196" s="13">
        <f t="shared" si="34"/>
        <v>37398.287986444557</v>
      </c>
      <c r="S196" s="13">
        <f t="shared" si="42"/>
        <v>1666.973022522466</v>
      </c>
      <c r="T196" s="14">
        <f t="shared" si="35"/>
        <v>77.913099971759493</v>
      </c>
      <c r="U196" s="13">
        <f t="shared" si="32"/>
        <v>1589.0599225507065</v>
      </c>
      <c r="V196" s="13">
        <f t="shared" si="36"/>
        <v>35809.228063893854</v>
      </c>
      <c r="W196" s="12">
        <v>158</v>
      </c>
      <c r="X196" s="13">
        <f t="shared" si="37"/>
        <v>167638.16458624828</v>
      </c>
      <c r="Y196" s="13">
        <f t="shared" si="38"/>
        <v>1054.0100843236262</v>
      </c>
      <c r="Z196" s="14">
        <f t="shared" si="33"/>
        <v>419.09541146562066</v>
      </c>
      <c r="AA196" s="13">
        <f t="shared" si="39"/>
        <v>634.91467285800559</v>
      </c>
      <c r="AB196" s="13">
        <f t="shared" si="40"/>
        <v>167003.24991339029</v>
      </c>
      <c r="AC196" s="1">
        <f t="shared" si="41"/>
        <v>158</v>
      </c>
      <c r="AD196" s="47"/>
    </row>
    <row r="197" spans="17:30" x14ac:dyDescent="0.25">
      <c r="Q197" s="12">
        <v>159</v>
      </c>
      <c r="R197" s="13">
        <f t="shared" si="34"/>
        <v>35809.228063893854</v>
      </c>
      <c r="S197" s="13">
        <f t="shared" si="42"/>
        <v>1666.973022522466</v>
      </c>
      <c r="T197" s="14">
        <f t="shared" si="35"/>
        <v>74.602558466445529</v>
      </c>
      <c r="U197" s="13">
        <f t="shared" si="32"/>
        <v>1592.3704640560204</v>
      </c>
      <c r="V197" s="13">
        <f t="shared" si="36"/>
        <v>34216.857599837836</v>
      </c>
      <c r="W197" s="12">
        <v>159</v>
      </c>
      <c r="X197" s="13">
        <f t="shared" si="37"/>
        <v>167003.24991339029</v>
      </c>
      <c r="Y197" s="13">
        <f t="shared" si="38"/>
        <v>1054.0100843236262</v>
      </c>
      <c r="Z197" s="14">
        <f t="shared" si="33"/>
        <v>417.50812478347569</v>
      </c>
      <c r="AA197" s="13">
        <f t="shared" si="39"/>
        <v>636.50195954015044</v>
      </c>
      <c r="AB197" s="13">
        <f t="shared" si="40"/>
        <v>166366.74795385014</v>
      </c>
      <c r="AC197" s="1">
        <f t="shared" si="41"/>
        <v>159</v>
      </c>
      <c r="AD197" s="47"/>
    </row>
    <row r="198" spans="17:30" x14ac:dyDescent="0.25">
      <c r="Q198" s="12">
        <v>160</v>
      </c>
      <c r="R198" s="13">
        <f t="shared" si="34"/>
        <v>34216.857599837836</v>
      </c>
      <c r="S198" s="13">
        <f t="shared" si="42"/>
        <v>1666.973022522466</v>
      </c>
      <c r="T198" s="14">
        <f t="shared" si="35"/>
        <v>71.285119999662157</v>
      </c>
      <c r="U198" s="13">
        <f t="shared" si="32"/>
        <v>1595.6879025228038</v>
      </c>
      <c r="V198" s="13">
        <f t="shared" si="36"/>
        <v>32621.169697315032</v>
      </c>
      <c r="W198" s="12">
        <v>160</v>
      </c>
      <c r="X198" s="13">
        <f t="shared" si="37"/>
        <v>166366.74795385014</v>
      </c>
      <c r="Y198" s="13">
        <f t="shared" si="38"/>
        <v>1054.0100843236262</v>
      </c>
      <c r="Z198" s="14">
        <f t="shared" si="33"/>
        <v>415.91686988462533</v>
      </c>
      <c r="AA198" s="13">
        <f t="shared" si="39"/>
        <v>638.0932144390008</v>
      </c>
      <c r="AB198" s="13">
        <f t="shared" si="40"/>
        <v>165728.65473941114</v>
      </c>
      <c r="AC198" s="1">
        <f t="shared" si="41"/>
        <v>160</v>
      </c>
      <c r="AD198" s="47"/>
    </row>
    <row r="199" spans="17:30" x14ac:dyDescent="0.25">
      <c r="Q199" s="12">
        <v>161</v>
      </c>
      <c r="R199" s="13">
        <f t="shared" si="34"/>
        <v>32621.169697315032</v>
      </c>
      <c r="S199" s="13">
        <f t="shared" si="42"/>
        <v>1666.973022522466</v>
      </c>
      <c r="T199" s="14">
        <f t="shared" si="35"/>
        <v>67.960770202739653</v>
      </c>
      <c r="U199" s="13">
        <f t="shared" si="32"/>
        <v>1599.0122523197263</v>
      </c>
      <c r="V199" s="13">
        <f t="shared" si="36"/>
        <v>31022.157444995304</v>
      </c>
      <c r="W199" s="12">
        <v>161</v>
      </c>
      <c r="X199" s="13">
        <f t="shared" si="37"/>
        <v>165728.65473941114</v>
      </c>
      <c r="Y199" s="13">
        <f t="shared" si="38"/>
        <v>1054.0100843236262</v>
      </c>
      <c r="Z199" s="14">
        <f t="shared" si="33"/>
        <v>414.32163684852782</v>
      </c>
      <c r="AA199" s="13">
        <f t="shared" si="39"/>
        <v>639.68844747509843</v>
      </c>
      <c r="AB199" s="13">
        <f t="shared" si="40"/>
        <v>165088.96629193606</v>
      </c>
      <c r="AC199" s="1">
        <f t="shared" si="41"/>
        <v>161</v>
      </c>
      <c r="AD199" s="47"/>
    </row>
    <row r="200" spans="17:30" x14ac:dyDescent="0.25">
      <c r="Q200" s="12">
        <v>162</v>
      </c>
      <c r="R200" s="13">
        <f t="shared" si="34"/>
        <v>31022.157444995304</v>
      </c>
      <c r="S200" s="13">
        <f t="shared" si="42"/>
        <v>1666.973022522466</v>
      </c>
      <c r="T200" s="14">
        <f t="shared" si="35"/>
        <v>64.629494677073552</v>
      </c>
      <c r="U200" s="13">
        <f t="shared" si="32"/>
        <v>1602.3435278453924</v>
      </c>
      <c r="V200" s="13">
        <f t="shared" si="36"/>
        <v>29419.813917149913</v>
      </c>
      <c r="W200" s="12">
        <v>162</v>
      </c>
      <c r="X200" s="13">
        <f t="shared" si="37"/>
        <v>165088.96629193606</v>
      </c>
      <c r="Y200" s="13">
        <f t="shared" si="38"/>
        <v>1054.0100843236262</v>
      </c>
      <c r="Z200" s="14">
        <f t="shared" si="33"/>
        <v>412.72241572984012</v>
      </c>
      <c r="AA200" s="13">
        <f t="shared" si="39"/>
        <v>641.28766859378607</v>
      </c>
      <c r="AB200" s="13">
        <f t="shared" si="40"/>
        <v>164447.67862334228</v>
      </c>
      <c r="AC200" s="1">
        <f t="shared" si="41"/>
        <v>162</v>
      </c>
      <c r="AD200" s="47"/>
    </row>
    <row r="201" spans="17:30" x14ac:dyDescent="0.25">
      <c r="Q201" s="12">
        <v>163</v>
      </c>
      <c r="R201" s="13">
        <f t="shared" si="34"/>
        <v>29419.813917149913</v>
      </c>
      <c r="S201" s="13">
        <f t="shared" si="42"/>
        <v>1666.973022522466</v>
      </c>
      <c r="T201" s="14">
        <f t="shared" si="35"/>
        <v>61.291278994062317</v>
      </c>
      <c r="U201" s="13">
        <f t="shared" si="32"/>
        <v>1605.6817435284036</v>
      </c>
      <c r="V201" s="13">
        <f t="shared" si="36"/>
        <v>27814.13217362151</v>
      </c>
      <c r="W201" s="12">
        <v>163</v>
      </c>
      <c r="X201" s="13">
        <f t="shared" si="37"/>
        <v>164447.67862334228</v>
      </c>
      <c r="Y201" s="13">
        <f t="shared" si="38"/>
        <v>1054.0100843236262</v>
      </c>
      <c r="Z201" s="14">
        <f t="shared" si="33"/>
        <v>411.11919655835567</v>
      </c>
      <c r="AA201" s="13">
        <f t="shared" si="39"/>
        <v>642.89088776527046</v>
      </c>
      <c r="AB201" s="13">
        <f t="shared" si="40"/>
        <v>163804.787735577</v>
      </c>
      <c r="AC201" s="1">
        <f t="shared" si="41"/>
        <v>163</v>
      </c>
      <c r="AD201" s="47"/>
    </row>
    <row r="202" spans="17:30" x14ac:dyDescent="0.25">
      <c r="Q202" s="12">
        <v>164</v>
      </c>
      <c r="R202" s="13">
        <f t="shared" si="34"/>
        <v>27814.13217362151</v>
      </c>
      <c r="S202" s="13">
        <f t="shared" si="42"/>
        <v>1666.973022522466</v>
      </c>
      <c r="T202" s="14">
        <f t="shared" si="35"/>
        <v>57.946108695044813</v>
      </c>
      <c r="U202" s="13">
        <f t="shared" si="32"/>
        <v>1609.0269138274211</v>
      </c>
      <c r="V202" s="13">
        <f t="shared" si="36"/>
        <v>26205.105259794091</v>
      </c>
      <c r="W202" s="12">
        <v>164</v>
      </c>
      <c r="X202" s="13">
        <f t="shared" si="37"/>
        <v>163804.787735577</v>
      </c>
      <c r="Y202" s="13">
        <f t="shared" si="38"/>
        <v>1054.0100843236262</v>
      </c>
      <c r="Z202" s="14">
        <f t="shared" si="33"/>
        <v>409.51196933894249</v>
      </c>
      <c r="AA202" s="13">
        <f t="shared" si="39"/>
        <v>644.49811498468375</v>
      </c>
      <c r="AB202" s="13">
        <f t="shared" si="40"/>
        <v>163160.28962059232</v>
      </c>
      <c r="AC202" s="1">
        <f t="shared" si="41"/>
        <v>164</v>
      </c>
      <c r="AD202" s="47"/>
    </row>
    <row r="203" spans="17:30" x14ac:dyDescent="0.25">
      <c r="Q203" s="12">
        <v>165</v>
      </c>
      <c r="R203" s="13">
        <f t="shared" si="34"/>
        <v>26205.105259794091</v>
      </c>
      <c r="S203" s="13">
        <f t="shared" si="42"/>
        <v>1666.973022522466</v>
      </c>
      <c r="T203" s="14">
        <f t="shared" si="35"/>
        <v>54.593969291237691</v>
      </c>
      <c r="U203" s="13">
        <f t="shared" si="32"/>
        <v>1612.3790532312282</v>
      </c>
      <c r="V203" s="13">
        <f t="shared" si="36"/>
        <v>24592.726206562864</v>
      </c>
      <c r="W203" s="12">
        <v>165</v>
      </c>
      <c r="X203" s="13">
        <f t="shared" si="37"/>
        <v>163160.28962059232</v>
      </c>
      <c r="Y203" s="13">
        <f t="shared" si="38"/>
        <v>1054.0100843236262</v>
      </c>
      <c r="Z203" s="14">
        <f t="shared" si="33"/>
        <v>407.90072405148072</v>
      </c>
      <c r="AA203" s="13">
        <f t="shared" si="39"/>
        <v>646.10936027214552</v>
      </c>
      <c r="AB203" s="13">
        <f t="shared" si="40"/>
        <v>162514.18026032016</v>
      </c>
      <c r="AC203" s="1">
        <f t="shared" si="41"/>
        <v>165</v>
      </c>
      <c r="AD203" s="47"/>
    </row>
    <row r="204" spans="17:30" x14ac:dyDescent="0.25">
      <c r="Q204" s="12">
        <v>166</v>
      </c>
      <c r="R204" s="13">
        <f t="shared" si="34"/>
        <v>24592.726206562864</v>
      </c>
      <c r="S204" s="13">
        <f t="shared" si="42"/>
        <v>1666.973022522466</v>
      </c>
      <c r="T204" s="14">
        <f t="shared" si="35"/>
        <v>51.23484626367263</v>
      </c>
      <c r="U204" s="13">
        <f t="shared" si="32"/>
        <v>1615.7381762587934</v>
      </c>
      <c r="V204" s="13">
        <f t="shared" si="36"/>
        <v>22976.98803030407</v>
      </c>
      <c r="W204" s="12">
        <v>166</v>
      </c>
      <c r="X204" s="13">
        <f t="shared" si="37"/>
        <v>162514.18026032016</v>
      </c>
      <c r="Y204" s="13">
        <f t="shared" si="38"/>
        <v>1054.0100843236262</v>
      </c>
      <c r="Z204" s="14">
        <f t="shared" si="33"/>
        <v>406.28545065080039</v>
      </c>
      <c r="AA204" s="13">
        <f t="shared" si="39"/>
        <v>647.7246336728258</v>
      </c>
      <c r="AB204" s="13">
        <f t="shared" si="40"/>
        <v>161866.45562664734</v>
      </c>
      <c r="AC204" s="1">
        <f t="shared" si="41"/>
        <v>166</v>
      </c>
      <c r="AD204" s="47"/>
    </row>
    <row r="205" spans="17:30" x14ac:dyDescent="0.25">
      <c r="Q205" s="12">
        <v>167</v>
      </c>
      <c r="R205" s="13">
        <f t="shared" si="34"/>
        <v>22976.98803030407</v>
      </c>
      <c r="S205" s="13">
        <f t="shared" si="42"/>
        <v>1666.973022522466</v>
      </c>
      <c r="T205" s="14">
        <f t="shared" si="35"/>
        <v>47.868725063133482</v>
      </c>
      <c r="U205" s="13">
        <f t="shared" si="32"/>
        <v>1619.1042974593324</v>
      </c>
      <c r="V205" s="13">
        <f t="shared" si="36"/>
        <v>21357.883732844737</v>
      </c>
      <c r="W205" s="12">
        <v>167</v>
      </c>
      <c r="X205" s="13">
        <f t="shared" si="37"/>
        <v>161866.45562664734</v>
      </c>
      <c r="Y205" s="13">
        <f t="shared" si="38"/>
        <v>1054.0100843236262</v>
      </c>
      <c r="Z205" s="14">
        <f t="shared" si="33"/>
        <v>404.66613906661831</v>
      </c>
      <c r="AA205" s="13">
        <f t="shared" si="39"/>
        <v>649.34394525700782</v>
      </c>
      <c r="AB205" s="13">
        <f t="shared" si="40"/>
        <v>161217.11168139032</v>
      </c>
      <c r="AC205" s="1">
        <f t="shared" si="41"/>
        <v>167</v>
      </c>
      <c r="AD205" s="47"/>
    </row>
    <row r="206" spans="17:30" x14ac:dyDescent="0.25">
      <c r="Q206" s="12">
        <v>168</v>
      </c>
      <c r="R206" s="13">
        <f t="shared" si="34"/>
        <v>21357.883732844737</v>
      </c>
      <c r="S206" s="13">
        <f t="shared" si="42"/>
        <v>1666.973022522466</v>
      </c>
      <c r="T206" s="14">
        <f t="shared" si="35"/>
        <v>44.495591110093201</v>
      </c>
      <c r="U206" s="13">
        <f t="shared" si="32"/>
        <v>1622.4774314123727</v>
      </c>
      <c r="V206" s="13">
        <f t="shared" si="36"/>
        <v>19735.406301432366</v>
      </c>
      <c r="W206" s="12">
        <v>168</v>
      </c>
      <c r="X206" s="13">
        <f t="shared" si="37"/>
        <v>161217.11168139032</v>
      </c>
      <c r="Y206" s="13">
        <f t="shared" si="38"/>
        <v>1054.0100843236262</v>
      </c>
      <c r="Z206" s="14">
        <f t="shared" si="33"/>
        <v>403.04277920347573</v>
      </c>
      <c r="AA206" s="13">
        <f t="shared" si="39"/>
        <v>650.96730512015051</v>
      </c>
      <c r="AB206" s="13">
        <f t="shared" si="40"/>
        <v>160566.14437627018</v>
      </c>
      <c r="AC206" s="1">
        <f t="shared" si="41"/>
        <v>168</v>
      </c>
      <c r="AD206" s="47"/>
    </row>
    <row r="207" spans="17:30" x14ac:dyDescent="0.25">
      <c r="Q207" s="12">
        <v>169</v>
      </c>
      <c r="R207" s="13">
        <f t="shared" si="34"/>
        <v>19735.406301432366</v>
      </c>
      <c r="S207" s="13">
        <f t="shared" si="42"/>
        <v>1666.973022522466</v>
      </c>
      <c r="T207" s="14">
        <f t="shared" si="35"/>
        <v>41.115429794650758</v>
      </c>
      <c r="U207" s="13">
        <f t="shared" si="32"/>
        <v>1625.8575927278152</v>
      </c>
      <c r="V207" s="13">
        <f t="shared" si="36"/>
        <v>18109.548708704551</v>
      </c>
      <c r="W207" s="12">
        <v>169</v>
      </c>
      <c r="X207" s="13">
        <f t="shared" si="37"/>
        <v>160566.14437627018</v>
      </c>
      <c r="Y207" s="13">
        <f t="shared" si="38"/>
        <v>1054.0100843236262</v>
      </c>
      <c r="Z207" s="14">
        <f t="shared" si="33"/>
        <v>401.41536094067538</v>
      </c>
      <c r="AA207" s="13">
        <f t="shared" si="39"/>
        <v>652.59472338295086</v>
      </c>
      <c r="AB207" s="13">
        <f t="shared" si="40"/>
        <v>159913.54965288722</v>
      </c>
      <c r="AC207" s="1">
        <f t="shared" si="41"/>
        <v>169</v>
      </c>
      <c r="AD207" s="47"/>
    </row>
    <row r="208" spans="17:30" x14ac:dyDescent="0.25">
      <c r="Q208" s="12">
        <v>170</v>
      </c>
      <c r="R208" s="13">
        <f t="shared" si="34"/>
        <v>18109.548708704551</v>
      </c>
      <c r="S208" s="13">
        <f t="shared" si="42"/>
        <v>1666.973022522466</v>
      </c>
      <c r="T208" s="14">
        <f t="shared" si="35"/>
        <v>37.728226476467817</v>
      </c>
      <c r="U208" s="13">
        <f t="shared" si="32"/>
        <v>1629.2447960459981</v>
      </c>
      <c r="V208" s="13">
        <f t="shared" si="36"/>
        <v>16480.303912658554</v>
      </c>
      <c r="W208" s="12">
        <v>170</v>
      </c>
      <c r="X208" s="13">
        <f t="shared" si="37"/>
        <v>159913.54965288722</v>
      </c>
      <c r="Y208" s="13">
        <f t="shared" si="38"/>
        <v>1054.0100843236262</v>
      </c>
      <c r="Z208" s="14">
        <f t="shared" si="33"/>
        <v>399.78387413221805</v>
      </c>
      <c r="AA208" s="13">
        <f t="shared" si="39"/>
        <v>654.2262101914082</v>
      </c>
      <c r="AB208" s="13">
        <f t="shared" si="40"/>
        <v>159259.32344269581</v>
      </c>
      <c r="AC208" s="1">
        <f t="shared" si="41"/>
        <v>170</v>
      </c>
      <c r="AD208" s="47"/>
    </row>
    <row r="209" spans="17:30" x14ac:dyDescent="0.25">
      <c r="Q209" s="12">
        <v>171</v>
      </c>
      <c r="R209" s="13">
        <f t="shared" si="34"/>
        <v>16480.303912658554</v>
      </c>
      <c r="S209" s="13">
        <f t="shared" si="42"/>
        <v>1666.973022522466</v>
      </c>
      <c r="T209" s="14">
        <f t="shared" si="35"/>
        <v>34.333966484705321</v>
      </c>
      <c r="U209" s="13">
        <f t="shared" si="32"/>
        <v>1632.6390560377606</v>
      </c>
      <c r="V209" s="13">
        <f t="shared" si="36"/>
        <v>14847.664856620793</v>
      </c>
      <c r="W209" s="12">
        <v>171</v>
      </c>
      <c r="X209" s="13">
        <f t="shared" si="37"/>
        <v>159259.32344269581</v>
      </c>
      <c r="Y209" s="13">
        <f t="shared" si="38"/>
        <v>1054.0100843236262</v>
      </c>
      <c r="Z209" s="14">
        <f t="shared" si="33"/>
        <v>398.14830860673948</v>
      </c>
      <c r="AA209" s="13">
        <f t="shared" si="39"/>
        <v>655.86177571688677</v>
      </c>
      <c r="AB209" s="13">
        <f t="shared" si="40"/>
        <v>158603.46166697892</v>
      </c>
      <c r="AC209" s="1">
        <f t="shared" si="41"/>
        <v>171</v>
      </c>
      <c r="AD209" s="47"/>
    </row>
    <row r="210" spans="17:30" x14ac:dyDescent="0.25">
      <c r="Q210" s="12">
        <v>172</v>
      </c>
      <c r="R210" s="13">
        <f t="shared" si="34"/>
        <v>14847.664856620793</v>
      </c>
      <c r="S210" s="13">
        <f t="shared" si="42"/>
        <v>1666.973022522466</v>
      </c>
      <c r="T210" s="14">
        <f t="shared" si="35"/>
        <v>30.932635117959986</v>
      </c>
      <c r="U210" s="13">
        <f t="shared" si="32"/>
        <v>1636.040387404506</v>
      </c>
      <c r="V210" s="13">
        <f t="shared" si="36"/>
        <v>13211.624469216287</v>
      </c>
      <c r="W210" s="12">
        <v>172</v>
      </c>
      <c r="X210" s="13">
        <f t="shared" si="37"/>
        <v>158603.46166697892</v>
      </c>
      <c r="Y210" s="13">
        <f t="shared" si="38"/>
        <v>1054.0100843236262</v>
      </c>
      <c r="Z210" s="14">
        <f t="shared" si="33"/>
        <v>396.50865416744728</v>
      </c>
      <c r="AA210" s="13">
        <f t="shared" si="39"/>
        <v>657.50143015617891</v>
      </c>
      <c r="AB210" s="13">
        <f t="shared" si="40"/>
        <v>157945.96023682275</v>
      </c>
      <c r="AC210" s="1">
        <f t="shared" si="41"/>
        <v>172</v>
      </c>
      <c r="AD210" s="47"/>
    </row>
    <row r="211" spans="17:30" x14ac:dyDescent="0.25">
      <c r="Q211" s="12">
        <v>173</v>
      </c>
      <c r="R211" s="13">
        <f t="shared" si="34"/>
        <v>13211.624469216287</v>
      </c>
      <c r="S211" s="13">
        <f t="shared" si="42"/>
        <v>1666.973022522466</v>
      </c>
      <c r="T211" s="14">
        <f t="shared" si="35"/>
        <v>27.524217644200597</v>
      </c>
      <c r="U211" s="13">
        <f t="shared" si="32"/>
        <v>1639.4488048782653</v>
      </c>
      <c r="V211" s="13">
        <f t="shared" si="36"/>
        <v>11572.175664338021</v>
      </c>
      <c r="W211" s="12">
        <v>173</v>
      </c>
      <c r="X211" s="13">
        <f t="shared" si="37"/>
        <v>157945.96023682275</v>
      </c>
      <c r="Y211" s="13">
        <f t="shared" si="38"/>
        <v>1054.0100843236262</v>
      </c>
      <c r="Z211" s="14">
        <f t="shared" si="33"/>
        <v>394.86490059205681</v>
      </c>
      <c r="AA211" s="13">
        <f t="shared" si="39"/>
        <v>659.14518373156943</v>
      </c>
      <c r="AB211" s="13">
        <f t="shared" si="40"/>
        <v>157286.81505309118</v>
      </c>
      <c r="AC211" s="1">
        <f t="shared" si="41"/>
        <v>173</v>
      </c>
      <c r="AD211" s="47"/>
    </row>
    <row r="212" spans="17:30" x14ac:dyDescent="0.25">
      <c r="Q212" s="12">
        <v>174</v>
      </c>
      <c r="R212" s="13">
        <f t="shared" si="34"/>
        <v>11572.175664338021</v>
      </c>
      <c r="S212" s="13">
        <f t="shared" si="42"/>
        <v>1666.973022522466</v>
      </c>
      <c r="T212" s="14">
        <f t="shared" si="35"/>
        <v>24.10869930070421</v>
      </c>
      <c r="U212" s="13">
        <f t="shared" si="32"/>
        <v>1642.8643232217617</v>
      </c>
      <c r="V212" s="13">
        <f t="shared" si="36"/>
        <v>9929.3113411162594</v>
      </c>
      <c r="W212" s="12">
        <v>174</v>
      </c>
      <c r="X212" s="13">
        <f t="shared" si="37"/>
        <v>157286.81505309118</v>
      </c>
      <c r="Y212" s="13">
        <f t="shared" si="38"/>
        <v>1054.0100843236262</v>
      </c>
      <c r="Z212" s="14">
        <f t="shared" si="33"/>
        <v>393.21703763272791</v>
      </c>
      <c r="AA212" s="13">
        <f t="shared" si="39"/>
        <v>660.79304669089834</v>
      </c>
      <c r="AB212" s="13">
        <f t="shared" si="40"/>
        <v>156626.02200640028</v>
      </c>
      <c r="AC212" s="1">
        <f t="shared" si="41"/>
        <v>174</v>
      </c>
      <c r="AD212" s="47"/>
    </row>
    <row r="213" spans="17:30" x14ac:dyDescent="0.25">
      <c r="Q213" s="12">
        <v>175</v>
      </c>
      <c r="R213" s="13">
        <f t="shared" si="34"/>
        <v>9929.3113411162594</v>
      </c>
      <c r="S213" s="13">
        <f t="shared" si="42"/>
        <v>1666.973022522466</v>
      </c>
      <c r="T213" s="14">
        <f t="shared" si="35"/>
        <v>20.686065293992208</v>
      </c>
      <c r="U213" s="13">
        <f t="shared" si="32"/>
        <v>1646.2869572284737</v>
      </c>
      <c r="V213" s="13">
        <f t="shared" si="36"/>
        <v>8283.024383887785</v>
      </c>
      <c r="W213" s="12">
        <v>175</v>
      </c>
      <c r="X213" s="13">
        <f t="shared" si="37"/>
        <v>156626.02200640028</v>
      </c>
      <c r="Y213" s="13">
        <f t="shared" si="38"/>
        <v>1054.0100843236262</v>
      </c>
      <c r="Z213" s="14">
        <f t="shared" si="33"/>
        <v>391.56505501600071</v>
      </c>
      <c r="AA213" s="13">
        <f t="shared" si="39"/>
        <v>662.44502930762542</v>
      </c>
      <c r="AB213" s="13">
        <f t="shared" si="40"/>
        <v>155963.57697709266</v>
      </c>
      <c r="AC213" s="1">
        <f t="shared" si="41"/>
        <v>175</v>
      </c>
      <c r="AD213" s="47"/>
    </row>
    <row r="214" spans="17:30" x14ac:dyDescent="0.25">
      <c r="Q214" s="12">
        <v>176</v>
      </c>
      <c r="R214" s="13">
        <f t="shared" si="34"/>
        <v>8283.024383887785</v>
      </c>
      <c r="S214" s="13">
        <f t="shared" si="42"/>
        <v>1666.973022522466</v>
      </c>
      <c r="T214" s="14">
        <f t="shared" si="35"/>
        <v>17.256300799766219</v>
      </c>
      <c r="U214" s="13">
        <f t="shared" si="32"/>
        <v>1649.7167217226997</v>
      </c>
      <c r="V214" s="13">
        <f t="shared" si="36"/>
        <v>6633.3076621650853</v>
      </c>
      <c r="W214" s="12">
        <v>176</v>
      </c>
      <c r="X214" s="13">
        <f t="shared" si="37"/>
        <v>155963.57697709266</v>
      </c>
      <c r="Y214" s="13">
        <f t="shared" si="38"/>
        <v>1054.0100843236262</v>
      </c>
      <c r="Z214" s="14">
        <f t="shared" si="33"/>
        <v>389.90894244273164</v>
      </c>
      <c r="AA214" s="13">
        <f t="shared" si="39"/>
        <v>664.1011418808946</v>
      </c>
      <c r="AB214" s="13">
        <f t="shared" si="40"/>
        <v>155299.47583521175</v>
      </c>
      <c r="AC214" s="1">
        <f t="shared" si="41"/>
        <v>176</v>
      </c>
      <c r="AD214" s="47"/>
    </row>
    <row r="215" spans="17:30" x14ac:dyDescent="0.25">
      <c r="Q215" s="12">
        <v>177</v>
      </c>
      <c r="R215" s="13">
        <f t="shared" si="34"/>
        <v>6633.3076621650853</v>
      </c>
      <c r="S215" s="13">
        <f t="shared" si="42"/>
        <v>1666.973022522466</v>
      </c>
      <c r="T215" s="14">
        <f t="shared" si="35"/>
        <v>13.819390962843928</v>
      </c>
      <c r="U215" s="13">
        <f t="shared" si="32"/>
        <v>1653.153631559622</v>
      </c>
      <c r="V215" s="13">
        <f t="shared" si="36"/>
        <v>4980.154030605463</v>
      </c>
      <c r="W215" s="12">
        <v>177</v>
      </c>
      <c r="X215" s="13">
        <f t="shared" si="37"/>
        <v>155299.47583521175</v>
      </c>
      <c r="Y215" s="13">
        <f t="shared" si="38"/>
        <v>1054.0100843236262</v>
      </c>
      <c r="Z215" s="14">
        <f t="shared" si="33"/>
        <v>388.24868958802932</v>
      </c>
      <c r="AA215" s="13">
        <f t="shared" si="39"/>
        <v>665.76139473559692</v>
      </c>
      <c r="AB215" s="13">
        <f t="shared" si="40"/>
        <v>154633.71444047615</v>
      </c>
      <c r="AC215" s="1">
        <f t="shared" si="41"/>
        <v>177</v>
      </c>
      <c r="AD215" s="47"/>
    </row>
    <row r="216" spans="17:30" x14ac:dyDescent="0.25">
      <c r="Q216" s="12">
        <v>178</v>
      </c>
      <c r="R216" s="13">
        <f t="shared" si="34"/>
        <v>4980.154030605463</v>
      </c>
      <c r="S216" s="13">
        <f t="shared" si="42"/>
        <v>1666.973022522466</v>
      </c>
      <c r="T216" s="14">
        <f t="shared" si="35"/>
        <v>10.375320897094715</v>
      </c>
      <c r="U216" s="13">
        <f t="shared" si="32"/>
        <v>1656.5977016253712</v>
      </c>
      <c r="V216" s="13">
        <f t="shared" si="36"/>
        <v>3323.5563289800921</v>
      </c>
      <c r="W216" s="12">
        <v>178</v>
      </c>
      <c r="X216" s="13">
        <f t="shared" si="37"/>
        <v>154633.71444047615</v>
      </c>
      <c r="Y216" s="13">
        <f t="shared" si="38"/>
        <v>1054.0100843236262</v>
      </c>
      <c r="Z216" s="14">
        <f t="shared" si="33"/>
        <v>386.58428610119034</v>
      </c>
      <c r="AA216" s="13">
        <f t="shared" si="39"/>
        <v>667.42579822243579</v>
      </c>
      <c r="AB216" s="13">
        <f t="shared" si="40"/>
        <v>153966.28864225373</v>
      </c>
      <c r="AC216" s="1">
        <f t="shared" si="41"/>
        <v>178</v>
      </c>
      <c r="AD216" s="47"/>
    </row>
    <row r="217" spans="17:30" x14ac:dyDescent="0.25">
      <c r="Q217" s="12">
        <v>179</v>
      </c>
      <c r="R217" s="13">
        <f t="shared" si="34"/>
        <v>3323.5563289800921</v>
      </c>
      <c r="S217" s="13">
        <f t="shared" si="42"/>
        <v>1666.973022522466</v>
      </c>
      <c r="T217" s="14">
        <f t="shared" si="35"/>
        <v>6.9240756853751915</v>
      </c>
      <c r="U217" s="13">
        <f t="shared" si="32"/>
        <v>1660.0489468370909</v>
      </c>
      <c r="V217" s="13">
        <f t="shared" si="36"/>
        <v>1663.5073821430012</v>
      </c>
      <c r="W217" s="12">
        <v>179</v>
      </c>
      <c r="X217" s="13">
        <f t="shared" si="37"/>
        <v>153966.28864225373</v>
      </c>
      <c r="Y217" s="13">
        <f t="shared" si="38"/>
        <v>1054.0100843236262</v>
      </c>
      <c r="Z217" s="14">
        <f t="shared" si="33"/>
        <v>384.91572160563425</v>
      </c>
      <c r="AA217" s="13">
        <f t="shared" si="39"/>
        <v>669.094362717992</v>
      </c>
      <c r="AB217" s="13">
        <f t="shared" si="40"/>
        <v>153297.19427953573</v>
      </c>
      <c r="AC217" s="1">
        <f t="shared" si="41"/>
        <v>179</v>
      </c>
      <c r="AD217" s="47"/>
    </row>
    <row r="218" spans="17:30" x14ac:dyDescent="0.25">
      <c r="Q218" s="12">
        <v>180</v>
      </c>
      <c r="R218" s="13">
        <f t="shared" si="34"/>
        <v>1663.5073821430012</v>
      </c>
      <c r="S218" s="13">
        <f t="shared" si="42"/>
        <v>1666.9730225224657</v>
      </c>
      <c r="T218" s="14">
        <f t="shared" si="35"/>
        <v>3.465640379464586</v>
      </c>
      <c r="U218" s="13">
        <f t="shared" si="32"/>
        <v>1663.5073821430012</v>
      </c>
      <c r="V218" s="13">
        <f t="shared" si="36"/>
        <v>0</v>
      </c>
      <c r="W218" s="12">
        <v>180</v>
      </c>
      <c r="X218" s="13">
        <f t="shared" si="37"/>
        <v>153297.19427953573</v>
      </c>
      <c r="Y218" s="13">
        <f t="shared" si="38"/>
        <v>1054.0100843236262</v>
      </c>
      <c r="Z218" s="14">
        <f t="shared" si="33"/>
        <v>383.24298569883928</v>
      </c>
      <c r="AA218" s="13">
        <f t="shared" si="39"/>
        <v>670.76709862478697</v>
      </c>
      <c r="AB218" s="13">
        <f t="shared" si="40"/>
        <v>152626.42718091095</v>
      </c>
      <c r="AC218" s="1">
        <f t="shared" si="41"/>
        <v>180</v>
      </c>
      <c r="AD218" s="47"/>
    </row>
    <row r="219" spans="17:30" x14ac:dyDescent="0.25">
      <c r="Q219" s="12">
        <v>181</v>
      </c>
      <c r="R219" s="13">
        <f t="shared" si="34"/>
        <v>0</v>
      </c>
      <c r="S219" s="13">
        <f t="shared" si="42"/>
        <v>0</v>
      </c>
      <c r="T219" s="14">
        <f t="shared" si="35"/>
        <v>0</v>
      </c>
      <c r="U219" s="13">
        <f t="shared" si="32"/>
        <v>0</v>
      </c>
      <c r="V219" s="13">
        <f t="shared" si="36"/>
        <v>0</v>
      </c>
      <c r="W219" s="12">
        <v>181</v>
      </c>
      <c r="X219" s="13">
        <f t="shared" si="37"/>
        <v>152626.42718091095</v>
      </c>
      <c r="Y219" s="13">
        <f t="shared" si="38"/>
        <v>1054.0100843236262</v>
      </c>
      <c r="Z219" s="14">
        <f t="shared" si="33"/>
        <v>381.56606795227736</v>
      </c>
      <c r="AA219" s="13">
        <f t="shared" si="39"/>
        <v>672.44401637134888</v>
      </c>
      <c r="AB219" s="13">
        <f t="shared" si="40"/>
        <v>151953.98316453959</v>
      </c>
      <c r="AC219" s="1">
        <f t="shared" si="41"/>
        <v>181</v>
      </c>
      <c r="AD219" s="47"/>
    </row>
    <row r="220" spans="17:30" x14ac:dyDescent="0.25">
      <c r="Q220" s="12">
        <v>182</v>
      </c>
      <c r="R220" s="13">
        <f t="shared" si="34"/>
        <v>0</v>
      </c>
      <c r="S220" s="13">
        <f t="shared" si="42"/>
        <v>0</v>
      </c>
      <c r="T220" s="14">
        <f t="shared" si="35"/>
        <v>0</v>
      </c>
      <c r="U220" s="13">
        <f t="shared" si="32"/>
        <v>0</v>
      </c>
      <c r="V220" s="13">
        <f t="shared" si="36"/>
        <v>0</v>
      </c>
      <c r="W220" s="12">
        <v>182</v>
      </c>
      <c r="X220" s="13">
        <f t="shared" si="37"/>
        <v>151953.98316453959</v>
      </c>
      <c r="Y220" s="13">
        <f t="shared" si="38"/>
        <v>1054.0100843236262</v>
      </c>
      <c r="Z220" s="14">
        <f t="shared" si="33"/>
        <v>379.88495791134898</v>
      </c>
      <c r="AA220" s="13">
        <f t="shared" si="39"/>
        <v>674.12512641227727</v>
      </c>
      <c r="AB220" s="13">
        <f t="shared" si="40"/>
        <v>151279.85803812731</v>
      </c>
      <c r="AC220" s="1">
        <f t="shared" si="41"/>
        <v>182</v>
      </c>
      <c r="AD220" s="47"/>
    </row>
    <row r="221" spans="17:30" x14ac:dyDescent="0.25">
      <c r="Q221" s="12">
        <v>183</v>
      </c>
      <c r="R221" s="13">
        <f t="shared" si="34"/>
        <v>0</v>
      </c>
      <c r="S221" s="13">
        <f t="shared" si="42"/>
        <v>0</v>
      </c>
      <c r="T221" s="14">
        <f t="shared" si="35"/>
        <v>0</v>
      </c>
      <c r="U221" s="13">
        <f t="shared" si="32"/>
        <v>0</v>
      </c>
      <c r="V221" s="13">
        <f t="shared" si="36"/>
        <v>0</v>
      </c>
      <c r="W221" s="12">
        <v>183</v>
      </c>
      <c r="X221" s="13">
        <f t="shared" si="37"/>
        <v>151279.85803812731</v>
      </c>
      <c r="Y221" s="13">
        <f t="shared" si="38"/>
        <v>1054.0100843236262</v>
      </c>
      <c r="Z221" s="14">
        <f t="shared" si="33"/>
        <v>378.1996450953182</v>
      </c>
      <c r="AA221" s="13">
        <f t="shared" si="39"/>
        <v>675.81043922830804</v>
      </c>
      <c r="AB221" s="13">
        <f t="shared" si="40"/>
        <v>150604.04759889899</v>
      </c>
      <c r="AC221" s="1">
        <f t="shared" si="41"/>
        <v>183</v>
      </c>
      <c r="AD221" s="47"/>
    </row>
    <row r="222" spans="17:30" x14ac:dyDescent="0.25">
      <c r="Q222" s="12">
        <v>184</v>
      </c>
      <c r="R222" s="13">
        <f t="shared" si="34"/>
        <v>0</v>
      </c>
      <c r="S222" s="13">
        <f t="shared" si="42"/>
        <v>0</v>
      </c>
      <c r="T222" s="14">
        <f t="shared" si="35"/>
        <v>0</v>
      </c>
      <c r="U222" s="13">
        <f t="shared" si="32"/>
        <v>0</v>
      </c>
      <c r="V222" s="13">
        <f t="shared" si="36"/>
        <v>0</v>
      </c>
      <c r="W222" s="12">
        <v>184</v>
      </c>
      <c r="X222" s="13">
        <f t="shared" si="37"/>
        <v>150604.04759889899</v>
      </c>
      <c r="Y222" s="13">
        <f t="shared" si="38"/>
        <v>1054.0100843236262</v>
      </c>
      <c r="Z222" s="14">
        <f t="shared" si="33"/>
        <v>376.51011899724745</v>
      </c>
      <c r="AA222" s="13">
        <f t="shared" si="39"/>
        <v>677.49996532637874</v>
      </c>
      <c r="AB222" s="13">
        <f t="shared" si="40"/>
        <v>149926.54763357263</v>
      </c>
      <c r="AC222" s="1">
        <f t="shared" si="41"/>
        <v>184</v>
      </c>
      <c r="AD222" s="47"/>
    </row>
    <row r="223" spans="17:30" x14ac:dyDescent="0.25">
      <c r="Q223" s="12">
        <v>185</v>
      </c>
      <c r="R223" s="13">
        <f t="shared" si="34"/>
        <v>0</v>
      </c>
      <c r="S223" s="13">
        <f t="shared" si="42"/>
        <v>0</v>
      </c>
      <c r="T223" s="14">
        <f t="shared" si="35"/>
        <v>0</v>
      </c>
      <c r="U223" s="13">
        <f t="shared" si="32"/>
        <v>0</v>
      </c>
      <c r="V223" s="13">
        <f t="shared" si="36"/>
        <v>0</v>
      </c>
      <c r="W223" s="12">
        <v>185</v>
      </c>
      <c r="X223" s="13">
        <f t="shared" si="37"/>
        <v>149926.54763357263</v>
      </c>
      <c r="Y223" s="13">
        <f t="shared" si="38"/>
        <v>1054.0100843236262</v>
      </c>
      <c r="Z223" s="14">
        <f t="shared" si="33"/>
        <v>374.81636908393153</v>
      </c>
      <c r="AA223" s="13">
        <f t="shared" si="39"/>
        <v>679.19371523969471</v>
      </c>
      <c r="AB223" s="13">
        <f t="shared" si="40"/>
        <v>149247.35391833293</v>
      </c>
      <c r="AC223" s="1">
        <f t="shared" si="41"/>
        <v>185</v>
      </c>
      <c r="AD223" s="47"/>
    </row>
    <row r="224" spans="17:30" x14ac:dyDescent="0.25">
      <c r="Q224" s="12">
        <v>186</v>
      </c>
      <c r="R224" s="13">
        <f t="shared" si="34"/>
        <v>0</v>
      </c>
      <c r="S224" s="13">
        <f t="shared" si="42"/>
        <v>0</v>
      </c>
      <c r="T224" s="14">
        <f t="shared" si="35"/>
        <v>0</v>
      </c>
      <c r="U224" s="13">
        <f t="shared" si="32"/>
        <v>0</v>
      </c>
      <c r="V224" s="13">
        <f t="shared" si="36"/>
        <v>0</v>
      </c>
      <c r="W224" s="12">
        <v>186</v>
      </c>
      <c r="X224" s="13">
        <f t="shared" si="37"/>
        <v>149247.35391833293</v>
      </c>
      <c r="Y224" s="13">
        <f t="shared" si="38"/>
        <v>1054.0100843236262</v>
      </c>
      <c r="Z224" s="14">
        <f t="shared" si="33"/>
        <v>373.1183847958323</v>
      </c>
      <c r="AA224" s="13">
        <f t="shared" si="39"/>
        <v>680.89169952779389</v>
      </c>
      <c r="AB224" s="13">
        <f t="shared" si="40"/>
        <v>148566.46221880513</v>
      </c>
      <c r="AC224" s="1">
        <f t="shared" si="41"/>
        <v>186</v>
      </c>
      <c r="AD224" s="47"/>
    </row>
    <row r="225" spans="17:30" x14ac:dyDescent="0.25">
      <c r="Q225" s="12">
        <v>187</v>
      </c>
      <c r="R225" s="13">
        <f t="shared" si="34"/>
        <v>0</v>
      </c>
      <c r="S225" s="13">
        <f t="shared" si="42"/>
        <v>0</v>
      </c>
      <c r="T225" s="14">
        <f t="shared" si="35"/>
        <v>0</v>
      </c>
      <c r="U225" s="13">
        <f t="shared" si="32"/>
        <v>0</v>
      </c>
      <c r="V225" s="13">
        <f t="shared" si="36"/>
        <v>0</v>
      </c>
      <c r="W225" s="12">
        <v>187</v>
      </c>
      <c r="X225" s="13">
        <f t="shared" si="37"/>
        <v>148566.46221880513</v>
      </c>
      <c r="Y225" s="13">
        <f t="shared" si="38"/>
        <v>1054.0100843236262</v>
      </c>
      <c r="Z225" s="14">
        <f t="shared" si="33"/>
        <v>371.41615554701281</v>
      </c>
      <c r="AA225" s="13">
        <f t="shared" si="39"/>
        <v>682.59392877661344</v>
      </c>
      <c r="AB225" s="13">
        <f t="shared" si="40"/>
        <v>147883.86829002851</v>
      </c>
      <c r="AC225" s="1">
        <f t="shared" si="41"/>
        <v>187</v>
      </c>
      <c r="AD225" s="47"/>
    </row>
    <row r="226" spans="17:30" x14ac:dyDescent="0.25">
      <c r="Q226" s="12">
        <v>188</v>
      </c>
      <c r="R226" s="13">
        <f t="shared" si="34"/>
        <v>0</v>
      </c>
      <c r="S226" s="13">
        <f t="shared" si="42"/>
        <v>0</v>
      </c>
      <c r="T226" s="14">
        <f t="shared" si="35"/>
        <v>0</v>
      </c>
      <c r="U226" s="13">
        <f t="shared" si="32"/>
        <v>0</v>
      </c>
      <c r="V226" s="13">
        <f t="shared" si="36"/>
        <v>0</v>
      </c>
      <c r="W226" s="12">
        <v>188</v>
      </c>
      <c r="X226" s="13">
        <f t="shared" si="37"/>
        <v>147883.86829002851</v>
      </c>
      <c r="Y226" s="13">
        <f t="shared" si="38"/>
        <v>1054.0100843236262</v>
      </c>
      <c r="Z226" s="14">
        <f t="shared" si="33"/>
        <v>369.70967072507125</v>
      </c>
      <c r="AA226" s="13">
        <f t="shared" si="39"/>
        <v>684.300413598555</v>
      </c>
      <c r="AB226" s="13">
        <f t="shared" si="40"/>
        <v>147199.56787642994</v>
      </c>
      <c r="AC226" s="1">
        <f t="shared" si="41"/>
        <v>188</v>
      </c>
      <c r="AD226" s="47"/>
    </row>
    <row r="227" spans="17:30" x14ac:dyDescent="0.25">
      <c r="Q227" s="12">
        <v>189</v>
      </c>
      <c r="R227" s="13">
        <f t="shared" si="34"/>
        <v>0</v>
      </c>
      <c r="S227" s="13">
        <f t="shared" si="42"/>
        <v>0</v>
      </c>
      <c r="T227" s="14">
        <f t="shared" si="35"/>
        <v>0</v>
      </c>
      <c r="U227" s="13">
        <f t="shared" si="32"/>
        <v>0</v>
      </c>
      <c r="V227" s="13">
        <f t="shared" si="36"/>
        <v>0</v>
      </c>
      <c r="W227" s="12">
        <v>189</v>
      </c>
      <c r="X227" s="13">
        <f t="shared" si="37"/>
        <v>147199.56787642994</v>
      </c>
      <c r="Y227" s="13">
        <f t="shared" si="38"/>
        <v>1054.0100843236262</v>
      </c>
      <c r="Z227" s="14">
        <f t="shared" si="33"/>
        <v>367.99891969107483</v>
      </c>
      <c r="AA227" s="13">
        <f t="shared" si="39"/>
        <v>686.0111646325513</v>
      </c>
      <c r="AB227" s="13">
        <f t="shared" si="40"/>
        <v>146513.5567117974</v>
      </c>
      <c r="AC227" s="1">
        <f t="shared" si="41"/>
        <v>189</v>
      </c>
      <c r="AD227" s="47"/>
    </row>
    <row r="228" spans="17:30" x14ac:dyDescent="0.25">
      <c r="Q228" s="12">
        <v>190</v>
      </c>
      <c r="R228" s="13">
        <f t="shared" si="34"/>
        <v>0</v>
      </c>
      <c r="S228" s="13">
        <f t="shared" si="42"/>
        <v>0</v>
      </c>
      <c r="T228" s="14">
        <f t="shared" si="35"/>
        <v>0</v>
      </c>
      <c r="U228" s="13">
        <f t="shared" si="32"/>
        <v>0</v>
      </c>
      <c r="V228" s="13">
        <f t="shared" si="36"/>
        <v>0</v>
      </c>
      <c r="W228" s="12">
        <v>190</v>
      </c>
      <c r="X228" s="13">
        <f t="shared" si="37"/>
        <v>146513.5567117974</v>
      </c>
      <c r="Y228" s="13">
        <f t="shared" si="38"/>
        <v>1054.0100843236262</v>
      </c>
      <c r="Z228" s="14">
        <f t="shared" si="33"/>
        <v>366.28389177949344</v>
      </c>
      <c r="AA228" s="13">
        <f t="shared" si="39"/>
        <v>687.7261925441328</v>
      </c>
      <c r="AB228" s="13">
        <f t="shared" si="40"/>
        <v>145825.83051925327</v>
      </c>
      <c r="AC228" s="1">
        <f t="shared" si="41"/>
        <v>190</v>
      </c>
      <c r="AD228" s="47"/>
    </row>
    <row r="229" spans="17:30" x14ac:dyDescent="0.25">
      <c r="Q229" s="12">
        <v>191</v>
      </c>
      <c r="R229" s="13">
        <f t="shared" si="34"/>
        <v>0</v>
      </c>
      <c r="S229" s="13">
        <f t="shared" si="42"/>
        <v>0</v>
      </c>
      <c r="T229" s="14">
        <f t="shared" si="35"/>
        <v>0</v>
      </c>
      <c r="U229" s="13">
        <f t="shared" si="32"/>
        <v>0</v>
      </c>
      <c r="V229" s="13">
        <f t="shared" si="36"/>
        <v>0</v>
      </c>
      <c r="W229" s="12">
        <v>191</v>
      </c>
      <c r="X229" s="13">
        <f t="shared" si="37"/>
        <v>145825.83051925327</v>
      </c>
      <c r="Y229" s="13">
        <f t="shared" si="38"/>
        <v>1054.0100843236262</v>
      </c>
      <c r="Z229" s="14">
        <f t="shared" si="33"/>
        <v>364.5645762981332</v>
      </c>
      <c r="AA229" s="13">
        <f t="shared" si="39"/>
        <v>689.44550802549293</v>
      </c>
      <c r="AB229" s="13">
        <f t="shared" si="40"/>
        <v>145136.38501122777</v>
      </c>
      <c r="AC229" s="1">
        <f t="shared" si="41"/>
        <v>191</v>
      </c>
      <c r="AD229" s="47"/>
    </row>
    <row r="230" spans="17:30" x14ac:dyDescent="0.25">
      <c r="Q230" s="12">
        <v>192</v>
      </c>
      <c r="R230" s="13">
        <f t="shared" si="34"/>
        <v>0</v>
      </c>
      <c r="S230" s="13">
        <f t="shared" si="42"/>
        <v>0</v>
      </c>
      <c r="T230" s="14">
        <f t="shared" si="35"/>
        <v>0</v>
      </c>
      <c r="U230" s="13">
        <f t="shared" si="32"/>
        <v>0</v>
      </c>
      <c r="V230" s="13">
        <f t="shared" si="36"/>
        <v>0</v>
      </c>
      <c r="W230" s="12">
        <v>192</v>
      </c>
      <c r="X230" s="13">
        <f t="shared" si="37"/>
        <v>145136.38501122777</v>
      </c>
      <c r="Y230" s="13">
        <f t="shared" si="38"/>
        <v>1054.0100843236262</v>
      </c>
      <c r="Z230" s="14">
        <f t="shared" si="33"/>
        <v>362.84096252806944</v>
      </c>
      <c r="AA230" s="13">
        <f t="shared" si="39"/>
        <v>691.16912179555675</v>
      </c>
      <c r="AB230" s="13">
        <f t="shared" si="40"/>
        <v>144445.21588943221</v>
      </c>
      <c r="AC230" s="1">
        <f t="shared" si="41"/>
        <v>192</v>
      </c>
      <c r="AD230" s="47"/>
    </row>
    <row r="231" spans="17:30" x14ac:dyDescent="0.25">
      <c r="Q231" s="12">
        <v>193</v>
      </c>
      <c r="R231" s="13">
        <f t="shared" si="34"/>
        <v>0</v>
      </c>
      <c r="S231" s="13">
        <f t="shared" si="42"/>
        <v>0</v>
      </c>
      <c r="T231" s="14">
        <f t="shared" si="35"/>
        <v>0</v>
      </c>
      <c r="U231" s="13">
        <f t="shared" ref="U231:U294" si="43">S231-T231</f>
        <v>0</v>
      </c>
      <c r="V231" s="13">
        <f t="shared" si="36"/>
        <v>0</v>
      </c>
      <c r="W231" s="12">
        <v>193</v>
      </c>
      <c r="X231" s="13">
        <f t="shared" si="37"/>
        <v>144445.21588943221</v>
      </c>
      <c r="Y231" s="13">
        <f t="shared" si="38"/>
        <v>1054.0100843236262</v>
      </c>
      <c r="Z231" s="14">
        <f t="shared" ref="Z231:Z294" si="44">X231*$F$7/12</f>
        <v>361.11303972358047</v>
      </c>
      <c r="AA231" s="13">
        <f t="shared" si="39"/>
        <v>692.89704460004577</v>
      </c>
      <c r="AB231" s="13">
        <f t="shared" si="40"/>
        <v>143752.31884483216</v>
      </c>
      <c r="AC231" s="1">
        <f t="shared" si="41"/>
        <v>193</v>
      </c>
      <c r="AD231" s="47"/>
    </row>
    <row r="232" spans="17:30" x14ac:dyDescent="0.25">
      <c r="Q232" s="12">
        <v>194</v>
      </c>
      <c r="R232" s="13">
        <f t="shared" ref="R232:R295" si="45">V231</f>
        <v>0</v>
      </c>
      <c r="S232" s="13">
        <f t="shared" si="42"/>
        <v>0</v>
      </c>
      <c r="T232" s="14">
        <f t="shared" ref="T232:T295" si="46">R232*($F$5/12)</f>
        <v>0</v>
      </c>
      <c r="U232" s="13">
        <f t="shared" si="43"/>
        <v>0</v>
      </c>
      <c r="V232" s="13">
        <f t="shared" ref="V232:V295" si="47">R232-U232</f>
        <v>0</v>
      </c>
      <c r="W232" s="12">
        <v>194</v>
      </c>
      <c r="X232" s="13">
        <f t="shared" ref="X232:X295" si="48">AB231</f>
        <v>143752.31884483216</v>
      </c>
      <c r="Y232" s="13">
        <f t="shared" ref="Y232:Y295" si="49">IF(X232&gt;PMT($F$7/12,$F$8*12,-$F$4,0,),PMT($F$7/12,$F$8*12,-$F$4,0,),X232+Z232)</f>
        <v>1054.0100843236262</v>
      </c>
      <c r="Z232" s="14">
        <f t="shared" si="44"/>
        <v>359.38079711208042</v>
      </c>
      <c r="AA232" s="13">
        <f t="shared" ref="AA232:AA295" si="50">Y232-Z232</f>
        <v>694.62928721154572</v>
      </c>
      <c r="AB232" s="13">
        <f t="shared" ref="AB232:AB295" si="51">X232-AA232</f>
        <v>143057.68955762062</v>
      </c>
      <c r="AC232" s="1">
        <f t="shared" ref="AC232:AC295" si="52">W232</f>
        <v>194</v>
      </c>
      <c r="AD232" s="47"/>
    </row>
    <row r="233" spans="17:30" x14ac:dyDescent="0.25">
      <c r="Q233" s="12">
        <v>195</v>
      </c>
      <c r="R233" s="13">
        <f t="shared" si="45"/>
        <v>0</v>
      </c>
      <c r="S233" s="13">
        <f t="shared" ref="S233:S296" si="53">IF(R233&gt;PMT($F$5/12,$F$6*12,-$F$4,0,),PMT($F$5/12,$F$6*12,-$F$4,0,),R233+T233)</f>
        <v>0</v>
      </c>
      <c r="T233" s="14">
        <f t="shared" si="46"/>
        <v>0</v>
      </c>
      <c r="U233" s="13">
        <f t="shared" si="43"/>
        <v>0</v>
      </c>
      <c r="V233" s="13">
        <f t="shared" si="47"/>
        <v>0</v>
      </c>
      <c r="W233" s="12">
        <v>195</v>
      </c>
      <c r="X233" s="13">
        <f t="shared" si="48"/>
        <v>143057.68955762062</v>
      </c>
      <c r="Y233" s="13">
        <f t="shared" si="49"/>
        <v>1054.0100843236262</v>
      </c>
      <c r="Z233" s="14">
        <f t="shared" si="44"/>
        <v>357.64422389405149</v>
      </c>
      <c r="AA233" s="13">
        <f t="shared" si="50"/>
        <v>696.3658604295747</v>
      </c>
      <c r="AB233" s="13">
        <f t="shared" si="51"/>
        <v>142361.32369719105</v>
      </c>
      <c r="AC233" s="1">
        <f t="shared" si="52"/>
        <v>195</v>
      </c>
      <c r="AD233" s="47"/>
    </row>
    <row r="234" spans="17:30" x14ac:dyDescent="0.25">
      <c r="Q234" s="12">
        <v>196</v>
      </c>
      <c r="R234" s="13">
        <f t="shared" si="45"/>
        <v>0</v>
      </c>
      <c r="S234" s="13">
        <f t="shared" si="53"/>
        <v>0</v>
      </c>
      <c r="T234" s="14">
        <f t="shared" si="46"/>
        <v>0</v>
      </c>
      <c r="U234" s="13">
        <f t="shared" si="43"/>
        <v>0</v>
      </c>
      <c r="V234" s="13">
        <f t="shared" si="47"/>
        <v>0</v>
      </c>
      <c r="W234" s="12">
        <v>196</v>
      </c>
      <c r="X234" s="13">
        <f t="shared" si="48"/>
        <v>142361.32369719105</v>
      </c>
      <c r="Y234" s="13">
        <f t="shared" si="49"/>
        <v>1054.0100843236262</v>
      </c>
      <c r="Z234" s="14">
        <f t="shared" si="44"/>
        <v>355.90330924297763</v>
      </c>
      <c r="AA234" s="13">
        <f t="shared" si="50"/>
        <v>698.1067750806485</v>
      </c>
      <c r="AB234" s="13">
        <f t="shared" si="51"/>
        <v>141663.21692211041</v>
      </c>
      <c r="AC234" s="1">
        <f t="shared" si="52"/>
        <v>196</v>
      </c>
      <c r="AD234" s="47"/>
    </row>
    <row r="235" spans="17:30" x14ac:dyDescent="0.25">
      <c r="Q235" s="12">
        <v>197</v>
      </c>
      <c r="R235" s="13">
        <f t="shared" si="45"/>
        <v>0</v>
      </c>
      <c r="S235" s="13">
        <f t="shared" si="53"/>
        <v>0</v>
      </c>
      <c r="T235" s="14">
        <f t="shared" si="46"/>
        <v>0</v>
      </c>
      <c r="U235" s="13">
        <f t="shared" si="43"/>
        <v>0</v>
      </c>
      <c r="V235" s="13">
        <f t="shared" si="47"/>
        <v>0</v>
      </c>
      <c r="W235" s="12">
        <v>197</v>
      </c>
      <c r="X235" s="13">
        <f t="shared" si="48"/>
        <v>141663.21692211041</v>
      </c>
      <c r="Y235" s="13">
        <f t="shared" si="49"/>
        <v>1054.0100843236262</v>
      </c>
      <c r="Z235" s="14">
        <f t="shared" si="44"/>
        <v>354.15804230527601</v>
      </c>
      <c r="AA235" s="13">
        <f t="shared" si="50"/>
        <v>699.85204201835018</v>
      </c>
      <c r="AB235" s="13">
        <f t="shared" si="51"/>
        <v>140963.36488009206</v>
      </c>
      <c r="AC235" s="1">
        <f t="shared" si="52"/>
        <v>197</v>
      </c>
      <c r="AD235" s="47"/>
    </row>
    <row r="236" spans="17:30" x14ac:dyDescent="0.25">
      <c r="Q236" s="12">
        <v>198</v>
      </c>
      <c r="R236" s="13">
        <f t="shared" si="45"/>
        <v>0</v>
      </c>
      <c r="S236" s="13">
        <f t="shared" si="53"/>
        <v>0</v>
      </c>
      <c r="T236" s="14">
        <f t="shared" si="46"/>
        <v>0</v>
      </c>
      <c r="U236" s="13">
        <f t="shared" si="43"/>
        <v>0</v>
      </c>
      <c r="V236" s="13">
        <f t="shared" si="47"/>
        <v>0</v>
      </c>
      <c r="W236" s="12">
        <v>198</v>
      </c>
      <c r="X236" s="13">
        <f t="shared" si="48"/>
        <v>140963.36488009206</v>
      </c>
      <c r="Y236" s="13">
        <f t="shared" si="49"/>
        <v>1054.0100843236262</v>
      </c>
      <c r="Z236" s="14">
        <f t="shared" si="44"/>
        <v>352.4084122002302</v>
      </c>
      <c r="AA236" s="13">
        <f t="shared" si="50"/>
        <v>701.60167212339593</v>
      </c>
      <c r="AB236" s="13">
        <f t="shared" si="51"/>
        <v>140261.76320796867</v>
      </c>
      <c r="AC236" s="1">
        <f t="shared" si="52"/>
        <v>198</v>
      </c>
      <c r="AD236" s="47"/>
    </row>
    <row r="237" spans="17:30" x14ac:dyDescent="0.25">
      <c r="Q237" s="12">
        <v>199</v>
      </c>
      <c r="R237" s="13">
        <f t="shared" si="45"/>
        <v>0</v>
      </c>
      <c r="S237" s="13">
        <f t="shared" si="53"/>
        <v>0</v>
      </c>
      <c r="T237" s="14">
        <f t="shared" si="46"/>
        <v>0</v>
      </c>
      <c r="U237" s="13">
        <f t="shared" si="43"/>
        <v>0</v>
      </c>
      <c r="V237" s="13">
        <f t="shared" si="47"/>
        <v>0</v>
      </c>
      <c r="W237" s="12">
        <v>199</v>
      </c>
      <c r="X237" s="13">
        <f t="shared" si="48"/>
        <v>140261.76320796867</v>
      </c>
      <c r="Y237" s="13">
        <f t="shared" si="49"/>
        <v>1054.0100843236262</v>
      </c>
      <c r="Z237" s="14">
        <f t="shared" si="44"/>
        <v>350.65440801992168</v>
      </c>
      <c r="AA237" s="13">
        <f t="shared" si="50"/>
        <v>703.35567630370451</v>
      </c>
      <c r="AB237" s="13">
        <f t="shared" si="51"/>
        <v>139558.40753166497</v>
      </c>
      <c r="AC237" s="1">
        <f t="shared" si="52"/>
        <v>199</v>
      </c>
      <c r="AD237" s="47"/>
    </row>
    <row r="238" spans="17:30" x14ac:dyDescent="0.25">
      <c r="Q238" s="12">
        <v>200</v>
      </c>
      <c r="R238" s="13">
        <f t="shared" si="45"/>
        <v>0</v>
      </c>
      <c r="S238" s="13">
        <f t="shared" si="53"/>
        <v>0</v>
      </c>
      <c r="T238" s="14">
        <f t="shared" si="46"/>
        <v>0</v>
      </c>
      <c r="U238" s="13">
        <f t="shared" si="43"/>
        <v>0</v>
      </c>
      <c r="V238" s="13">
        <f t="shared" si="47"/>
        <v>0</v>
      </c>
      <c r="W238" s="12">
        <v>200</v>
      </c>
      <c r="X238" s="13">
        <f t="shared" si="48"/>
        <v>139558.40753166497</v>
      </c>
      <c r="Y238" s="13">
        <f t="shared" si="49"/>
        <v>1054.0100843236262</v>
      </c>
      <c r="Z238" s="14">
        <f t="shared" si="44"/>
        <v>348.89601882916241</v>
      </c>
      <c r="AA238" s="13">
        <f t="shared" si="50"/>
        <v>705.11406549446383</v>
      </c>
      <c r="AB238" s="13">
        <f t="shared" si="51"/>
        <v>138853.29346617049</v>
      </c>
      <c r="AC238" s="1">
        <f t="shared" si="52"/>
        <v>200</v>
      </c>
      <c r="AD238" s="47"/>
    </row>
    <row r="239" spans="17:30" x14ac:dyDescent="0.25">
      <c r="Q239" s="12">
        <v>201</v>
      </c>
      <c r="R239" s="13">
        <f t="shared" si="45"/>
        <v>0</v>
      </c>
      <c r="S239" s="13">
        <f t="shared" si="53"/>
        <v>0</v>
      </c>
      <c r="T239" s="14">
        <f t="shared" si="46"/>
        <v>0</v>
      </c>
      <c r="U239" s="13">
        <f t="shared" si="43"/>
        <v>0</v>
      </c>
      <c r="V239" s="13">
        <f t="shared" si="47"/>
        <v>0</v>
      </c>
      <c r="W239" s="12">
        <v>201</v>
      </c>
      <c r="X239" s="13">
        <f t="shared" si="48"/>
        <v>138853.29346617049</v>
      </c>
      <c r="Y239" s="13">
        <f t="shared" si="49"/>
        <v>1054.0100843236262</v>
      </c>
      <c r="Z239" s="14">
        <f t="shared" si="44"/>
        <v>347.13323366542619</v>
      </c>
      <c r="AA239" s="13">
        <f t="shared" si="50"/>
        <v>706.87685065820006</v>
      </c>
      <c r="AB239" s="13">
        <f t="shared" si="51"/>
        <v>138146.41661551228</v>
      </c>
      <c r="AC239" s="1">
        <f t="shared" si="52"/>
        <v>201</v>
      </c>
      <c r="AD239" s="47"/>
    </row>
    <row r="240" spans="17:30" x14ac:dyDescent="0.25">
      <c r="Q240" s="12">
        <v>202</v>
      </c>
      <c r="R240" s="13">
        <f t="shared" si="45"/>
        <v>0</v>
      </c>
      <c r="S240" s="13">
        <f t="shared" si="53"/>
        <v>0</v>
      </c>
      <c r="T240" s="14">
        <f t="shared" si="46"/>
        <v>0</v>
      </c>
      <c r="U240" s="13">
        <f t="shared" si="43"/>
        <v>0</v>
      </c>
      <c r="V240" s="13">
        <f t="shared" si="47"/>
        <v>0</v>
      </c>
      <c r="W240" s="12">
        <v>202</v>
      </c>
      <c r="X240" s="13">
        <f t="shared" si="48"/>
        <v>138146.41661551228</v>
      </c>
      <c r="Y240" s="13">
        <f t="shared" si="49"/>
        <v>1054.0100843236262</v>
      </c>
      <c r="Z240" s="14">
        <f t="shared" si="44"/>
        <v>345.36604153878073</v>
      </c>
      <c r="AA240" s="13">
        <f t="shared" si="50"/>
        <v>708.6440427848454</v>
      </c>
      <c r="AB240" s="13">
        <f t="shared" si="51"/>
        <v>137437.77257272744</v>
      </c>
      <c r="AC240" s="1">
        <f t="shared" si="52"/>
        <v>202</v>
      </c>
      <c r="AD240" s="47"/>
    </row>
    <row r="241" spans="17:30" x14ac:dyDescent="0.25">
      <c r="Q241" s="12">
        <v>203</v>
      </c>
      <c r="R241" s="13">
        <f t="shared" si="45"/>
        <v>0</v>
      </c>
      <c r="S241" s="13">
        <f t="shared" si="53"/>
        <v>0</v>
      </c>
      <c r="T241" s="14">
        <f t="shared" si="46"/>
        <v>0</v>
      </c>
      <c r="U241" s="13">
        <f t="shared" si="43"/>
        <v>0</v>
      </c>
      <c r="V241" s="13">
        <f t="shared" si="47"/>
        <v>0</v>
      </c>
      <c r="W241" s="12">
        <v>203</v>
      </c>
      <c r="X241" s="13">
        <f t="shared" si="48"/>
        <v>137437.77257272744</v>
      </c>
      <c r="Y241" s="13">
        <f t="shared" si="49"/>
        <v>1054.0100843236262</v>
      </c>
      <c r="Z241" s="14">
        <f t="shared" si="44"/>
        <v>343.59443143181858</v>
      </c>
      <c r="AA241" s="13">
        <f t="shared" si="50"/>
        <v>710.41565289180767</v>
      </c>
      <c r="AB241" s="13">
        <f t="shared" si="51"/>
        <v>136727.35691983564</v>
      </c>
      <c r="AC241" s="1">
        <f t="shared" si="52"/>
        <v>203</v>
      </c>
      <c r="AD241" s="47"/>
    </row>
    <row r="242" spans="17:30" x14ac:dyDescent="0.25">
      <c r="Q242" s="12">
        <v>204</v>
      </c>
      <c r="R242" s="13">
        <f t="shared" si="45"/>
        <v>0</v>
      </c>
      <c r="S242" s="13">
        <f t="shared" si="53"/>
        <v>0</v>
      </c>
      <c r="T242" s="14">
        <f t="shared" si="46"/>
        <v>0</v>
      </c>
      <c r="U242" s="13">
        <f t="shared" si="43"/>
        <v>0</v>
      </c>
      <c r="V242" s="13">
        <f t="shared" si="47"/>
        <v>0</v>
      </c>
      <c r="W242" s="12">
        <v>204</v>
      </c>
      <c r="X242" s="13">
        <f t="shared" si="48"/>
        <v>136727.35691983564</v>
      </c>
      <c r="Y242" s="13">
        <f t="shared" si="49"/>
        <v>1054.0100843236262</v>
      </c>
      <c r="Z242" s="14">
        <f t="shared" si="44"/>
        <v>341.81839229958911</v>
      </c>
      <c r="AA242" s="13">
        <f t="shared" si="50"/>
        <v>712.19169202403714</v>
      </c>
      <c r="AB242" s="13">
        <f t="shared" si="51"/>
        <v>136015.16522781161</v>
      </c>
      <c r="AC242" s="1">
        <f t="shared" si="52"/>
        <v>204</v>
      </c>
      <c r="AD242" s="47"/>
    </row>
    <row r="243" spans="17:30" x14ac:dyDescent="0.25">
      <c r="Q243" s="12">
        <v>205</v>
      </c>
      <c r="R243" s="13">
        <f t="shared" si="45"/>
        <v>0</v>
      </c>
      <c r="S243" s="13">
        <f t="shared" si="53"/>
        <v>0</v>
      </c>
      <c r="T243" s="14">
        <f t="shared" si="46"/>
        <v>0</v>
      </c>
      <c r="U243" s="13">
        <f t="shared" si="43"/>
        <v>0</v>
      </c>
      <c r="V243" s="13">
        <f t="shared" si="47"/>
        <v>0</v>
      </c>
      <c r="W243" s="12">
        <v>205</v>
      </c>
      <c r="X243" s="13">
        <f t="shared" si="48"/>
        <v>136015.16522781161</v>
      </c>
      <c r="Y243" s="13">
        <f t="shared" si="49"/>
        <v>1054.0100843236262</v>
      </c>
      <c r="Z243" s="14">
        <f t="shared" si="44"/>
        <v>340.037913069529</v>
      </c>
      <c r="AA243" s="13">
        <f t="shared" si="50"/>
        <v>713.97217125409725</v>
      </c>
      <c r="AB243" s="13">
        <f t="shared" si="51"/>
        <v>135301.1930565575</v>
      </c>
      <c r="AC243" s="1">
        <f t="shared" si="52"/>
        <v>205</v>
      </c>
      <c r="AD243" s="47"/>
    </row>
    <row r="244" spans="17:30" x14ac:dyDescent="0.25">
      <c r="Q244" s="12">
        <v>206</v>
      </c>
      <c r="R244" s="13">
        <f t="shared" si="45"/>
        <v>0</v>
      </c>
      <c r="S244" s="13">
        <f t="shared" si="53"/>
        <v>0</v>
      </c>
      <c r="T244" s="14">
        <f t="shared" si="46"/>
        <v>0</v>
      </c>
      <c r="U244" s="13">
        <f t="shared" si="43"/>
        <v>0</v>
      </c>
      <c r="V244" s="13">
        <f t="shared" si="47"/>
        <v>0</v>
      </c>
      <c r="W244" s="12">
        <v>206</v>
      </c>
      <c r="X244" s="13">
        <f t="shared" si="48"/>
        <v>135301.1930565575</v>
      </c>
      <c r="Y244" s="13">
        <f t="shared" si="49"/>
        <v>1054.0100843236262</v>
      </c>
      <c r="Z244" s="14">
        <f t="shared" si="44"/>
        <v>338.25298264139377</v>
      </c>
      <c r="AA244" s="13">
        <f t="shared" si="50"/>
        <v>715.75710168223236</v>
      </c>
      <c r="AB244" s="13">
        <f t="shared" si="51"/>
        <v>134585.43595487528</v>
      </c>
      <c r="AC244" s="1">
        <f t="shared" si="52"/>
        <v>206</v>
      </c>
      <c r="AD244" s="47"/>
    </row>
    <row r="245" spans="17:30" x14ac:dyDescent="0.25">
      <c r="Q245" s="12">
        <v>207</v>
      </c>
      <c r="R245" s="13">
        <f t="shared" si="45"/>
        <v>0</v>
      </c>
      <c r="S245" s="13">
        <f t="shared" si="53"/>
        <v>0</v>
      </c>
      <c r="T245" s="14">
        <f t="shared" si="46"/>
        <v>0</v>
      </c>
      <c r="U245" s="13">
        <f t="shared" si="43"/>
        <v>0</v>
      </c>
      <c r="V245" s="13">
        <f t="shared" si="47"/>
        <v>0</v>
      </c>
      <c r="W245" s="12">
        <v>207</v>
      </c>
      <c r="X245" s="13">
        <f t="shared" si="48"/>
        <v>134585.43595487528</v>
      </c>
      <c r="Y245" s="13">
        <f t="shared" si="49"/>
        <v>1054.0100843236262</v>
      </c>
      <c r="Z245" s="14">
        <f t="shared" si="44"/>
        <v>336.46358988718822</v>
      </c>
      <c r="AA245" s="13">
        <f t="shared" si="50"/>
        <v>717.54649443643802</v>
      </c>
      <c r="AB245" s="13">
        <f t="shared" si="51"/>
        <v>133867.88946043883</v>
      </c>
      <c r="AC245" s="1">
        <f t="shared" si="52"/>
        <v>207</v>
      </c>
      <c r="AD245" s="47"/>
    </row>
    <row r="246" spans="17:30" x14ac:dyDescent="0.25">
      <c r="Q246" s="12">
        <v>208</v>
      </c>
      <c r="R246" s="13">
        <f t="shared" si="45"/>
        <v>0</v>
      </c>
      <c r="S246" s="13">
        <f t="shared" si="53"/>
        <v>0</v>
      </c>
      <c r="T246" s="14">
        <f t="shared" si="46"/>
        <v>0</v>
      </c>
      <c r="U246" s="13">
        <f t="shared" si="43"/>
        <v>0</v>
      </c>
      <c r="V246" s="13">
        <f t="shared" si="47"/>
        <v>0</v>
      </c>
      <c r="W246" s="12">
        <v>208</v>
      </c>
      <c r="X246" s="13">
        <f t="shared" si="48"/>
        <v>133867.88946043883</v>
      </c>
      <c r="Y246" s="13">
        <f t="shared" si="49"/>
        <v>1054.0100843236262</v>
      </c>
      <c r="Z246" s="14">
        <f t="shared" si="44"/>
        <v>334.66972365109706</v>
      </c>
      <c r="AA246" s="13">
        <f t="shared" si="50"/>
        <v>719.34036067252919</v>
      </c>
      <c r="AB246" s="13">
        <f t="shared" si="51"/>
        <v>133148.5490997663</v>
      </c>
      <c r="AC246" s="1">
        <f t="shared" si="52"/>
        <v>208</v>
      </c>
      <c r="AD246" s="47"/>
    </row>
    <row r="247" spans="17:30" x14ac:dyDescent="0.25">
      <c r="Q247" s="12">
        <v>209</v>
      </c>
      <c r="R247" s="13">
        <f t="shared" si="45"/>
        <v>0</v>
      </c>
      <c r="S247" s="13">
        <f t="shared" si="53"/>
        <v>0</v>
      </c>
      <c r="T247" s="14">
        <f t="shared" si="46"/>
        <v>0</v>
      </c>
      <c r="U247" s="13">
        <f t="shared" si="43"/>
        <v>0</v>
      </c>
      <c r="V247" s="13">
        <f t="shared" si="47"/>
        <v>0</v>
      </c>
      <c r="W247" s="12">
        <v>209</v>
      </c>
      <c r="X247" s="13">
        <f t="shared" si="48"/>
        <v>133148.5490997663</v>
      </c>
      <c r="Y247" s="13">
        <f t="shared" si="49"/>
        <v>1054.0100843236262</v>
      </c>
      <c r="Z247" s="14">
        <f t="shared" si="44"/>
        <v>332.87137274941574</v>
      </c>
      <c r="AA247" s="13">
        <f t="shared" si="50"/>
        <v>721.13871157421045</v>
      </c>
      <c r="AB247" s="13">
        <f t="shared" si="51"/>
        <v>132427.4103881921</v>
      </c>
      <c r="AC247" s="1">
        <f t="shared" si="52"/>
        <v>209</v>
      </c>
      <c r="AD247" s="47"/>
    </row>
    <row r="248" spans="17:30" x14ac:dyDescent="0.25">
      <c r="Q248" s="12">
        <v>210</v>
      </c>
      <c r="R248" s="13">
        <f t="shared" si="45"/>
        <v>0</v>
      </c>
      <c r="S248" s="13">
        <f t="shared" si="53"/>
        <v>0</v>
      </c>
      <c r="T248" s="14">
        <f t="shared" si="46"/>
        <v>0</v>
      </c>
      <c r="U248" s="13">
        <f t="shared" si="43"/>
        <v>0</v>
      </c>
      <c r="V248" s="13">
        <f t="shared" si="47"/>
        <v>0</v>
      </c>
      <c r="W248" s="12">
        <v>210</v>
      </c>
      <c r="X248" s="13">
        <f t="shared" si="48"/>
        <v>132427.4103881921</v>
      </c>
      <c r="Y248" s="13">
        <f t="shared" si="49"/>
        <v>1054.0100843236262</v>
      </c>
      <c r="Z248" s="14">
        <f t="shared" si="44"/>
        <v>331.06852597048027</v>
      </c>
      <c r="AA248" s="13">
        <f t="shared" si="50"/>
        <v>722.94155835314587</v>
      </c>
      <c r="AB248" s="13">
        <f t="shared" si="51"/>
        <v>131704.46882983897</v>
      </c>
      <c r="AC248" s="1">
        <f t="shared" si="52"/>
        <v>210</v>
      </c>
      <c r="AD248" s="47"/>
    </row>
    <row r="249" spans="17:30" x14ac:dyDescent="0.25">
      <c r="Q249" s="12">
        <v>211</v>
      </c>
      <c r="R249" s="13">
        <f t="shared" si="45"/>
        <v>0</v>
      </c>
      <c r="S249" s="13">
        <f t="shared" si="53"/>
        <v>0</v>
      </c>
      <c r="T249" s="14">
        <f t="shared" si="46"/>
        <v>0</v>
      </c>
      <c r="U249" s="13">
        <f t="shared" si="43"/>
        <v>0</v>
      </c>
      <c r="V249" s="13">
        <f t="shared" si="47"/>
        <v>0</v>
      </c>
      <c r="W249" s="12">
        <v>211</v>
      </c>
      <c r="X249" s="13">
        <f t="shared" si="48"/>
        <v>131704.46882983897</v>
      </c>
      <c r="Y249" s="13">
        <f t="shared" si="49"/>
        <v>1054.0100843236262</v>
      </c>
      <c r="Z249" s="14">
        <f t="shared" si="44"/>
        <v>329.26117207459737</v>
      </c>
      <c r="AA249" s="13">
        <f t="shared" si="50"/>
        <v>724.74891224902876</v>
      </c>
      <c r="AB249" s="13">
        <f t="shared" si="51"/>
        <v>130979.71991758994</v>
      </c>
      <c r="AC249" s="1">
        <f t="shared" si="52"/>
        <v>211</v>
      </c>
      <c r="AD249" s="47"/>
    </row>
    <row r="250" spans="17:30" x14ac:dyDescent="0.25">
      <c r="Q250" s="12">
        <v>212</v>
      </c>
      <c r="R250" s="13">
        <f t="shared" si="45"/>
        <v>0</v>
      </c>
      <c r="S250" s="13">
        <f t="shared" si="53"/>
        <v>0</v>
      </c>
      <c r="T250" s="14">
        <f t="shared" si="46"/>
        <v>0</v>
      </c>
      <c r="U250" s="13">
        <f t="shared" si="43"/>
        <v>0</v>
      </c>
      <c r="V250" s="13">
        <f t="shared" si="47"/>
        <v>0</v>
      </c>
      <c r="W250" s="12">
        <v>212</v>
      </c>
      <c r="X250" s="13">
        <f t="shared" si="48"/>
        <v>130979.71991758994</v>
      </c>
      <c r="Y250" s="13">
        <f t="shared" si="49"/>
        <v>1054.0100843236262</v>
      </c>
      <c r="Z250" s="14">
        <f t="shared" si="44"/>
        <v>327.44929979397483</v>
      </c>
      <c r="AA250" s="13">
        <f t="shared" si="50"/>
        <v>726.5607845296513</v>
      </c>
      <c r="AB250" s="13">
        <f t="shared" si="51"/>
        <v>130253.1591330603</v>
      </c>
      <c r="AC250" s="1">
        <f t="shared" si="52"/>
        <v>212</v>
      </c>
      <c r="AD250" s="47"/>
    </row>
    <row r="251" spans="17:30" x14ac:dyDescent="0.25">
      <c r="Q251" s="12">
        <v>213</v>
      </c>
      <c r="R251" s="13">
        <f t="shared" si="45"/>
        <v>0</v>
      </c>
      <c r="S251" s="13">
        <f t="shared" si="53"/>
        <v>0</v>
      </c>
      <c r="T251" s="14">
        <f t="shared" si="46"/>
        <v>0</v>
      </c>
      <c r="U251" s="13">
        <f t="shared" si="43"/>
        <v>0</v>
      </c>
      <c r="V251" s="13">
        <f t="shared" si="47"/>
        <v>0</v>
      </c>
      <c r="W251" s="12">
        <v>213</v>
      </c>
      <c r="X251" s="13">
        <f t="shared" si="48"/>
        <v>130253.1591330603</v>
      </c>
      <c r="Y251" s="13">
        <f t="shared" si="49"/>
        <v>1054.0100843236262</v>
      </c>
      <c r="Z251" s="14">
        <f t="shared" si="44"/>
        <v>325.63289783265071</v>
      </c>
      <c r="AA251" s="13">
        <f t="shared" si="50"/>
        <v>728.37718649097542</v>
      </c>
      <c r="AB251" s="13">
        <f t="shared" si="51"/>
        <v>129524.78194656932</v>
      </c>
      <c r="AC251" s="1">
        <f t="shared" si="52"/>
        <v>213</v>
      </c>
      <c r="AD251" s="47"/>
    </row>
    <row r="252" spans="17:30" x14ac:dyDescent="0.25">
      <c r="Q252" s="12">
        <v>214</v>
      </c>
      <c r="R252" s="13">
        <f t="shared" si="45"/>
        <v>0</v>
      </c>
      <c r="S252" s="13">
        <f t="shared" si="53"/>
        <v>0</v>
      </c>
      <c r="T252" s="14">
        <f t="shared" si="46"/>
        <v>0</v>
      </c>
      <c r="U252" s="13">
        <f t="shared" si="43"/>
        <v>0</v>
      </c>
      <c r="V252" s="13">
        <f t="shared" si="47"/>
        <v>0</v>
      </c>
      <c r="W252" s="12">
        <v>214</v>
      </c>
      <c r="X252" s="13">
        <f t="shared" si="48"/>
        <v>129524.78194656932</v>
      </c>
      <c r="Y252" s="13">
        <f t="shared" si="49"/>
        <v>1054.0100843236262</v>
      </c>
      <c r="Z252" s="14">
        <f t="shared" si="44"/>
        <v>323.81195486642326</v>
      </c>
      <c r="AA252" s="13">
        <f t="shared" si="50"/>
        <v>730.19812945720287</v>
      </c>
      <c r="AB252" s="13">
        <f t="shared" si="51"/>
        <v>128794.58381711211</v>
      </c>
      <c r="AC252" s="1">
        <f t="shared" si="52"/>
        <v>214</v>
      </c>
      <c r="AD252" s="47"/>
    </row>
    <row r="253" spans="17:30" x14ac:dyDescent="0.25">
      <c r="Q253" s="12">
        <v>215</v>
      </c>
      <c r="R253" s="13">
        <f t="shared" si="45"/>
        <v>0</v>
      </c>
      <c r="S253" s="13">
        <f t="shared" si="53"/>
        <v>0</v>
      </c>
      <c r="T253" s="14">
        <f t="shared" si="46"/>
        <v>0</v>
      </c>
      <c r="U253" s="13">
        <f t="shared" si="43"/>
        <v>0</v>
      </c>
      <c r="V253" s="13">
        <f t="shared" si="47"/>
        <v>0</v>
      </c>
      <c r="W253" s="12">
        <v>215</v>
      </c>
      <c r="X253" s="13">
        <f t="shared" si="48"/>
        <v>128794.58381711211</v>
      </c>
      <c r="Y253" s="13">
        <f t="shared" si="49"/>
        <v>1054.0100843236262</v>
      </c>
      <c r="Z253" s="14">
        <f t="shared" si="44"/>
        <v>321.98645954278027</v>
      </c>
      <c r="AA253" s="13">
        <f t="shared" si="50"/>
        <v>732.02362478084592</v>
      </c>
      <c r="AB253" s="13">
        <f t="shared" si="51"/>
        <v>128062.56019233126</v>
      </c>
      <c r="AC253" s="1">
        <f t="shared" si="52"/>
        <v>215</v>
      </c>
      <c r="AD253" s="47"/>
    </row>
    <row r="254" spans="17:30" x14ac:dyDescent="0.25">
      <c r="Q254" s="12">
        <v>216</v>
      </c>
      <c r="R254" s="13">
        <f t="shared" si="45"/>
        <v>0</v>
      </c>
      <c r="S254" s="13">
        <f t="shared" si="53"/>
        <v>0</v>
      </c>
      <c r="T254" s="14">
        <f t="shared" si="46"/>
        <v>0</v>
      </c>
      <c r="U254" s="13">
        <f t="shared" si="43"/>
        <v>0</v>
      </c>
      <c r="V254" s="13">
        <f t="shared" si="47"/>
        <v>0</v>
      </c>
      <c r="W254" s="12">
        <v>216</v>
      </c>
      <c r="X254" s="13">
        <f t="shared" si="48"/>
        <v>128062.56019233126</v>
      </c>
      <c r="Y254" s="13">
        <f t="shared" si="49"/>
        <v>1054.0100843236262</v>
      </c>
      <c r="Z254" s="14">
        <f t="shared" si="44"/>
        <v>320.15640048082815</v>
      </c>
      <c r="AA254" s="13">
        <f t="shared" si="50"/>
        <v>733.85368384279809</v>
      </c>
      <c r="AB254" s="13">
        <f t="shared" si="51"/>
        <v>127328.70650848847</v>
      </c>
      <c r="AC254" s="1">
        <f t="shared" si="52"/>
        <v>216</v>
      </c>
      <c r="AD254" s="47"/>
    </row>
    <row r="255" spans="17:30" x14ac:dyDescent="0.25">
      <c r="Q255" s="12">
        <v>217</v>
      </c>
      <c r="R255" s="13">
        <f t="shared" si="45"/>
        <v>0</v>
      </c>
      <c r="S255" s="13">
        <f t="shared" si="53"/>
        <v>0</v>
      </c>
      <c r="T255" s="14">
        <f t="shared" si="46"/>
        <v>0</v>
      </c>
      <c r="U255" s="13">
        <f t="shared" si="43"/>
        <v>0</v>
      </c>
      <c r="V255" s="13">
        <f t="shared" si="47"/>
        <v>0</v>
      </c>
      <c r="W255" s="12">
        <v>217</v>
      </c>
      <c r="X255" s="13">
        <f t="shared" si="48"/>
        <v>127328.70650848847</v>
      </c>
      <c r="Y255" s="13">
        <f t="shared" si="49"/>
        <v>1054.0100843236262</v>
      </c>
      <c r="Z255" s="14">
        <f t="shared" si="44"/>
        <v>318.32176627122118</v>
      </c>
      <c r="AA255" s="13">
        <f t="shared" si="50"/>
        <v>735.68831805240507</v>
      </c>
      <c r="AB255" s="13">
        <f t="shared" si="51"/>
        <v>126593.01819043607</v>
      </c>
      <c r="AC255" s="1">
        <f t="shared" si="52"/>
        <v>217</v>
      </c>
      <c r="AD255" s="47"/>
    </row>
    <row r="256" spans="17:30" x14ac:dyDescent="0.25">
      <c r="Q256" s="12">
        <v>218</v>
      </c>
      <c r="R256" s="13">
        <f t="shared" si="45"/>
        <v>0</v>
      </c>
      <c r="S256" s="13">
        <f t="shared" si="53"/>
        <v>0</v>
      </c>
      <c r="T256" s="14">
        <f t="shared" si="46"/>
        <v>0</v>
      </c>
      <c r="U256" s="13">
        <f t="shared" si="43"/>
        <v>0</v>
      </c>
      <c r="V256" s="13">
        <f t="shared" si="47"/>
        <v>0</v>
      </c>
      <c r="W256" s="12">
        <v>218</v>
      </c>
      <c r="X256" s="13">
        <f t="shared" si="48"/>
        <v>126593.01819043607</v>
      </c>
      <c r="Y256" s="13">
        <f t="shared" si="49"/>
        <v>1054.0100843236262</v>
      </c>
      <c r="Z256" s="14">
        <f t="shared" si="44"/>
        <v>316.48254547609014</v>
      </c>
      <c r="AA256" s="13">
        <f t="shared" si="50"/>
        <v>737.52753884753611</v>
      </c>
      <c r="AB256" s="13">
        <f t="shared" si="51"/>
        <v>125855.49065158852</v>
      </c>
      <c r="AC256" s="1">
        <f t="shared" si="52"/>
        <v>218</v>
      </c>
      <c r="AD256" s="47"/>
    </row>
    <row r="257" spans="17:30" x14ac:dyDescent="0.25">
      <c r="Q257" s="12">
        <v>219</v>
      </c>
      <c r="R257" s="13">
        <f t="shared" si="45"/>
        <v>0</v>
      </c>
      <c r="S257" s="13">
        <f t="shared" si="53"/>
        <v>0</v>
      </c>
      <c r="T257" s="14">
        <f t="shared" si="46"/>
        <v>0</v>
      </c>
      <c r="U257" s="13">
        <f t="shared" si="43"/>
        <v>0</v>
      </c>
      <c r="V257" s="13">
        <f t="shared" si="47"/>
        <v>0</v>
      </c>
      <c r="W257" s="12">
        <v>219</v>
      </c>
      <c r="X257" s="13">
        <f t="shared" si="48"/>
        <v>125855.49065158852</v>
      </c>
      <c r="Y257" s="13">
        <f t="shared" si="49"/>
        <v>1054.0100843236262</v>
      </c>
      <c r="Z257" s="14">
        <f t="shared" si="44"/>
        <v>314.63872662897131</v>
      </c>
      <c r="AA257" s="13">
        <f t="shared" si="50"/>
        <v>739.37135769465488</v>
      </c>
      <c r="AB257" s="13">
        <f t="shared" si="51"/>
        <v>125116.11929389386</v>
      </c>
      <c r="AC257" s="1">
        <f t="shared" si="52"/>
        <v>219</v>
      </c>
      <c r="AD257" s="47"/>
    </row>
    <row r="258" spans="17:30" x14ac:dyDescent="0.25">
      <c r="Q258" s="12">
        <v>220</v>
      </c>
      <c r="R258" s="13">
        <f t="shared" si="45"/>
        <v>0</v>
      </c>
      <c r="S258" s="13">
        <f t="shared" si="53"/>
        <v>0</v>
      </c>
      <c r="T258" s="14">
        <f t="shared" si="46"/>
        <v>0</v>
      </c>
      <c r="U258" s="13">
        <f t="shared" si="43"/>
        <v>0</v>
      </c>
      <c r="V258" s="13">
        <f t="shared" si="47"/>
        <v>0</v>
      </c>
      <c r="W258" s="12">
        <v>220</v>
      </c>
      <c r="X258" s="13">
        <f t="shared" si="48"/>
        <v>125116.11929389386</v>
      </c>
      <c r="Y258" s="13">
        <f t="shared" si="49"/>
        <v>1054.0100843236262</v>
      </c>
      <c r="Z258" s="14">
        <f t="shared" si="44"/>
        <v>312.79029823473462</v>
      </c>
      <c r="AA258" s="13">
        <f t="shared" si="50"/>
        <v>741.21978608889162</v>
      </c>
      <c r="AB258" s="13">
        <f t="shared" si="51"/>
        <v>124374.89950780498</v>
      </c>
      <c r="AC258" s="1">
        <f t="shared" si="52"/>
        <v>220</v>
      </c>
      <c r="AD258" s="47"/>
    </row>
    <row r="259" spans="17:30" x14ac:dyDescent="0.25">
      <c r="Q259" s="12">
        <v>221</v>
      </c>
      <c r="R259" s="13">
        <f t="shared" si="45"/>
        <v>0</v>
      </c>
      <c r="S259" s="13">
        <f t="shared" si="53"/>
        <v>0</v>
      </c>
      <c r="T259" s="14">
        <f t="shared" si="46"/>
        <v>0</v>
      </c>
      <c r="U259" s="13">
        <f t="shared" si="43"/>
        <v>0</v>
      </c>
      <c r="V259" s="13">
        <f t="shared" si="47"/>
        <v>0</v>
      </c>
      <c r="W259" s="12">
        <v>221</v>
      </c>
      <c r="X259" s="13">
        <f t="shared" si="48"/>
        <v>124374.89950780498</v>
      </c>
      <c r="Y259" s="13">
        <f t="shared" si="49"/>
        <v>1054.0100843236262</v>
      </c>
      <c r="Z259" s="14">
        <f t="shared" si="44"/>
        <v>310.93724876951245</v>
      </c>
      <c r="AA259" s="13">
        <f t="shared" si="50"/>
        <v>743.07283555411368</v>
      </c>
      <c r="AB259" s="13">
        <f t="shared" si="51"/>
        <v>123631.82667225087</v>
      </c>
      <c r="AC259" s="1">
        <f t="shared" si="52"/>
        <v>221</v>
      </c>
      <c r="AD259" s="47"/>
    </row>
    <row r="260" spans="17:30" x14ac:dyDescent="0.25">
      <c r="Q260" s="12">
        <v>222</v>
      </c>
      <c r="R260" s="13">
        <f t="shared" si="45"/>
        <v>0</v>
      </c>
      <c r="S260" s="13">
        <f t="shared" si="53"/>
        <v>0</v>
      </c>
      <c r="T260" s="14">
        <f t="shared" si="46"/>
        <v>0</v>
      </c>
      <c r="U260" s="13">
        <f t="shared" si="43"/>
        <v>0</v>
      </c>
      <c r="V260" s="13">
        <f t="shared" si="47"/>
        <v>0</v>
      </c>
      <c r="W260" s="12">
        <v>222</v>
      </c>
      <c r="X260" s="13">
        <f t="shared" si="48"/>
        <v>123631.82667225087</v>
      </c>
      <c r="Y260" s="13">
        <f t="shared" si="49"/>
        <v>1054.0100843236262</v>
      </c>
      <c r="Z260" s="14">
        <f t="shared" si="44"/>
        <v>309.07956668062718</v>
      </c>
      <c r="AA260" s="13">
        <f t="shared" si="50"/>
        <v>744.93051764299901</v>
      </c>
      <c r="AB260" s="13">
        <f t="shared" si="51"/>
        <v>122886.89615460786</v>
      </c>
      <c r="AC260" s="1">
        <f t="shared" si="52"/>
        <v>222</v>
      </c>
      <c r="AD260" s="47"/>
    </row>
    <row r="261" spans="17:30" x14ac:dyDescent="0.25">
      <c r="Q261" s="12">
        <v>223</v>
      </c>
      <c r="R261" s="13">
        <f t="shared" si="45"/>
        <v>0</v>
      </c>
      <c r="S261" s="13">
        <f t="shared" si="53"/>
        <v>0</v>
      </c>
      <c r="T261" s="14">
        <f t="shared" si="46"/>
        <v>0</v>
      </c>
      <c r="U261" s="13">
        <f t="shared" si="43"/>
        <v>0</v>
      </c>
      <c r="V261" s="13">
        <f t="shared" si="47"/>
        <v>0</v>
      </c>
      <c r="W261" s="12">
        <v>223</v>
      </c>
      <c r="X261" s="13">
        <f t="shared" si="48"/>
        <v>122886.89615460786</v>
      </c>
      <c r="Y261" s="13">
        <f t="shared" si="49"/>
        <v>1054.0100843236262</v>
      </c>
      <c r="Z261" s="14">
        <f t="shared" si="44"/>
        <v>307.21724038651968</v>
      </c>
      <c r="AA261" s="13">
        <f t="shared" si="50"/>
        <v>746.79284393710645</v>
      </c>
      <c r="AB261" s="13">
        <f t="shared" si="51"/>
        <v>122140.10331067076</v>
      </c>
      <c r="AC261" s="1">
        <f t="shared" si="52"/>
        <v>223</v>
      </c>
      <c r="AD261" s="47"/>
    </row>
    <row r="262" spans="17:30" x14ac:dyDescent="0.25">
      <c r="Q262" s="12">
        <v>224</v>
      </c>
      <c r="R262" s="13">
        <f t="shared" si="45"/>
        <v>0</v>
      </c>
      <c r="S262" s="13">
        <f t="shared" si="53"/>
        <v>0</v>
      </c>
      <c r="T262" s="14">
        <f t="shared" si="46"/>
        <v>0</v>
      </c>
      <c r="U262" s="13">
        <f t="shared" si="43"/>
        <v>0</v>
      </c>
      <c r="V262" s="13">
        <f t="shared" si="47"/>
        <v>0</v>
      </c>
      <c r="W262" s="12">
        <v>224</v>
      </c>
      <c r="X262" s="13">
        <f t="shared" si="48"/>
        <v>122140.10331067076</v>
      </c>
      <c r="Y262" s="13">
        <f t="shared" si="49"/>
        <v>1054.0100843236262</v>
      </c>
      <c r="Z262" s="14">
        <f t="shared" si="44"/>
        <v>305.35025827667693</v>
      </c>
      <c r="AA262" s="13">
        <f t="shared" si="50"/>
        <v>748.65982604694932</v>
      </c>
      <c r="AB262" s="13">
        <f t="shared" si="51"/>
        <v>121391.44348462381</v>
      </c>
      <c r="AC262" s="1">
        <f t="shared" si="52"/>
        <v>224</v>
      </c>
      <c r="AD262" s="47"/>
    </row>
    <row r="263" spans="17:30" x14ac:dyDescent="0.25">
      <c r="Q263" s="12">
        <v>225</v>
      </c>
      <c r="R263" s="13">
        <f t="shared" si="45"/>
        <v>0</v>
      </c>
      <c r="S263" s="13">
        <f t="shared" si="53"/>
        <v>0</v>
      </c>
      <c r="T263" s="14">
        <f t="shared" si="46"/>
        <v>0</v>
      </c>
      <c r="U263" s="13">
        <f t="shared" si="43"/>
        <v>0</v>
      </c>
      <c r="V263" s="13">
        <f t="shared" si="47"/>
        <v>0</v>
      </c>
      <c r="W263" s="12">
        <v>225</v>
      </c>
      <c r="X263" s="13">
        <f t="shared" si="48"/>
        <v>121391.44348462381</v>
      </c>
      <c r="Y263" s="13">
        <f t="shared" si="49"/>
        <v>1054.0100843236262</v>
      </c>
      <c r="Z263" s="14">
        <f t="shared" si="44"/>
        <v>303.4786087115595</v>
      </c>
      <c r="AA263" s="13">
        <f t="shared" si="50"/>
        <v>750.53147561206674</v>
      </c>
      <c r="AB263" s="13">
        <f t="shared" si="51"/>
        <v>120640.91200901175</v>
      </c>
      <c r="AC263" s="1">
        <f t="shared" si="52"/>
        <v>225</v>
      </c>
      <c r="AD263" s="47"/>
    </row>
    <row r="264" spans="17:30" x14ac:dyDescent="0.25">
      <c r="Q264" s="12">
        <v>226</v>
      </c>
      <c r="R264" s="13">
        <f t="shared" si="45"/>
        <v>0</v>
      </c>
      <c r="S264" s="13">
        <f t="shared" si="53"/>
        <v>0</v>
      </c>
      <c r="T264" s="14">
        <f t="shared" si="46"/>
        <v>0</v>
      </c>
      <c r="U264" s="13">
        <f t="shared" si="43"/>
        <v>0</v>
      </c>
      <c r="V264" s="13">
        <f t="shared" si="47"/>
        <v>0</v>
      </c>
      <c r="W264" s="12">
        <v>226</v>
      </c>
      <c r="X264" s="13">
        <f t="shared" si="48"/>
        <v>120640.91200901175</v>
      </c>
      <c r="Y264" s="13">
        <f t="shared" si="49"/>
        <v>1054.0100843236262</v>
      </c>
      <c r="Z264" s="14">
        <f t="shared" si="44"/>
        <v>301.60228002252933</v>
      </c>
      <c r="AA264" s="13">
        <f t="shared" si="50"/>
        <v>752.4078043010968</v>
      </c>
      <c r="AB264" s="13">
        <f t="shared" si="51"/>
        <v>119888.50420471065</v>
      </c>
      <c r="AC264" s="1">
        <f t="shared" si="52"/>
        <v>226</v>
      </c>
      <c r="AD264" s="47"/>
    </row>
    <row r="265" spans="17:30" x14ac:dyDescent="0.25">
      <c r="Q265" s="12">
        <v>227</v>
      </c>
      <c r="R265" s="13">
        <f t="shared" si="45"/>
        <v>0</v>
      </c>
      <c r="S265" s="13">
        <f t="shared" si="53"/>
        <v>0</v>
      </c>
      <c r="T265" s="14">
        <f t="shared" si="46"/>
        <v>0</v>
      </c>
      <c r="U265" s="13">
        <f t="shared" si="43"/>
        <v>0</v>
      </c>
      <c r="V265" s="13">
        <f t="shared" si="47"/>
        <v>0</v>
      </c>
      <c r="W265" s="12">
        <v>227</v>
      </c>
      <c r="X265" s="13">
        <f t="shared" si="48"/>
        <v>119888.50420471065</v>
      </c>
      <c r="Y265" s="13">
        <f t="shared" si="49"/>
        <v>1054.0100843236262</v>
      </c>
      <c r="Z265" s="14">
        <f t="shared" si="44"/>
        <v>299.72126051177662</v>
      </c>
      <c r="AA265" s="13">
        <f t="shared" si="50"/>
        <v>754.28882381184962</v>
      </c>
      <c r="AB265" s="13">
        <f t="shared" si="51"/>
        <v>119134.21538089881</v>
      </c>
      <c r="AC265" s="1">
        <f t="shared" si="52"/>
        <v>227</v>
      </c>
      <c r="AD265" s="47"/>
    </row>
    <row r="266" spans="17:30" x14ac:dyDescent="0.25">
      <c r="Q266" s="12">
        <v>228</v>
      </c>
      <c r="R266" s="13">
        <f t="shared" si="45"/>
        <v>0</v>
      </c>
      <c r="S266" s="13">
        <f t="shared" si="53"/>
        <v>0</v>
      </c>
      <c r="T266" s="14">
        <f t="shared" si="46"/>
        <v>0</v>
      </c>
      <c r="U266" s="13">
        <f t="shared" si="43"/>
        <v>0</v>
      </c>
      <c r="V266" s="13">
        <f t="shared" si="47"/>
        <v>0</v>
      </c>
      <c r="W266" s="12">
        <v>228</v>
      </c>
      <c r="X266" s="13">
        <f t="shared" si="48"/>
        <v>119134.21538089881</v>
      </c>
      <c r="Y266" s="13">
        <f t="shared" si="49"/>
        <v>1054.0100843236262</v>
      </c>
      <c r="Z266" s="14">
        <f t="shared" si="44"/>
        <v>297.83553845224702</v>
      </c>
      <c r="AA266" s="13">
        <f t="shared" si="50"/>
        <v>756.17454587137922</v>
      </c>
      <c r="AB266" s="13">
        <f t="shared" si="51"/>
        <v>118378.04083502742</v>
      </c>
      <c r="AC266" s="1">
        <f t="shared" si="52"/>
        <v>228</v>
      </c>
      <c r="AD266" s="47"/>
    </row>
    <row r="267" spans="17:30" x14ac:dyDescent="0.25">
      <c r="Q267" s="12">
        <v>229</v>
      </c>
      <c r="R267" s="13">
        <f t="shared" si="45"/>
        <v>0</v>
      </c>
      <c r="S267" s="13">
        <f t="shared" si="53"/>
        <v>0</v>
      </c>
      <c r="T267" s="14">
        <f t="shared" si="46"/>
        <v>0</v>
      </c>
      <c r="U267" s="13">
        <f t="shared" si="43"/>
        <v>0</v>
      </c>
      <c r="V267" s="13">
        <f t="shared" si="47"/>
        <v>0</v>
      </c>
      <c r="W267" s="12">
        <v>229</v>
      </c>
      <c r="X267" s="13">
        <f t="shared" si="48"/>
        <v>118378.04083502742</v>
      </c>
      <c r="Y267" s="13">
        <f t="shared" si="49"/>
        <v>1054.0100843236262</v>
      </c>
      <c r="Z267" s="14">
        <f t="shared" si="44"/>
        <v>295.94510208756856</v>
      </c>
      <c r="AA267" s="13">
        <f t="shared" si="50"/>
        <v>758.06498223605763</v>
      </c>
      <c r="AB267" s="13">
        <f t="shared" si="51"/>
        <v>117619.97585279137</v>
      </c>
      <c r="AC267" s="1">
        <f t="shared" si="52"/>
        <v>229</v>
      </c>
      <c r="AD267" s="47"/>
    </row>
    <row r="268" spans="17:30" x14ac:dyDescent="0.25">
      <c r="Q268" s="12">
        <v>230</v>
      </c>
      <c r="R268" s="13">
        <f t="shared" si="45"/>
        <v>0</v>
      </c>
      <c r="S268" s="13">
        <f t="shared" si="53"/>
        <v>0</v>
      </c>
      <c r="T268" s="14">
        <f t="shared" si="46"/>
        <v>0</v>
      </c>
      <c r="U268" s="13">
        <f t="shared" si="43"/>
        <v>0</v>
      </c>
      <c r="V268" s="13">
        <f t="shared" si="47"/>
        <v>0</v>
      </c>
      <c r="W268" s="12">
        <v>230</v>
      </c>
      <c r="X268" s="13">
        <f t="shared" si="48"/>
        <v>117619.97585279137</v>
      </c>
      <c r="Y268" s="13">
        <f t="shared" si="49"/>
        <v>1054.0100843236262</v>
      </c>
      <c r="Z268" s="14">
        <f t="shared" si="44"/>
        <v>294.04993963197842</v>
      </c>
      <c r="AA268" s="13">
        <f t="shared" si="50"/>
        <v>759.96014469164777</v>
      </c>
      <c r="AB268" s="13">
        <f t="shared" si="51"/>
        <v>116860.01570809972</v>
      </c>
      <c r="AC268" s="1">
        <f t="shared" si="52"/>
        <v>230</v>
      </c>
      <c r="AD268" s="47"/>
    </row>
    <row r="269" spans="17:30" x14ac:dyDescent="0.25">
      <c r="Q269" s="12">
        <v>231</v>
      </c>
      <c r="R269" s="13">
        <f t="shared" si="45"/>
        <v>0</v>
      </c>
      <c r="S269" s="13">
        <f t="shared" si="53"/>
        <v>0</v>
      </c>
      <c r="T269" s="14">
        <f t="shared" si="46"/>
        <v>0</v>
      </c>
      <c r="U269" s="13">
        <f t="shared" si="43"/>
        <v>0</v>
      </c>
      <c r="V269" s="13">
        <f t="shared" si="47"/>
        <v>0</v>
      </c>
      <c r="W269" s="12">
        <v>231</v>
      </c>
      <c r="X269" s="13">
        <f t="shared" si="48"/>
        <v>116860.01570809972</v>
      </c>
      <c r="Y269" s="13">
        <f t="shared" si="49"/>
        <v>1054.0100843236262</v>
      </c>
      <c r="Z269" s="14">
        <f t="shared" si="44"/>
        <v>292.15003927024929</v>
      </c>
      <c r="AA269" s="13">
        <f t="shared" si="50"/>
        <v>761.86004505337689</v>
      </c>
      <c r="AB269" s="13">
        <f t="shared" si="51"/>
        <v>116098.15566304635</v>
      </c>
      <c r="AC269" s="1">
        <f t="shared" si="52"/>
        <v>231</v>
      </c>
      <c r="AD269" s="47"/>
    </row>
    <row r="270" spans="17:30" x14ac:dyDescent="0.25">
      <c r="Q270" s="12">
        <v>232</v>
      </c>
      <c r="R270" s="13">
        <f t="shared" si="45"/>
        <v>0</v>
      </c>
      <c r="S270" s="13">
        <f t="shared" si="53"/>
        <v>0</v>
      </c>
      <c r="T270" s="14">
        <f t="shared" si="46"/>
        <v>0</v>
      </c>
      <c r="U270" s="13">
        <f t="shared" si="43"/>
        <v>0</v>
      </c>
      <c r="V270" s="13">
        <f t="shared" si="47"/>
        <v>0</v>
      </c>
      <c r="W270" s="12">
        <v>232</v>
      </c>
      <c r="X270" s="13">
        <f t="shared" si="48"/>
        <v>116098.15566304635</v>
      </c>
      <c r="Y270" s="13">
        <f t="shared" si="49"/>
        <v>1054.0100843236262</v>
      </c>
      <c r="Z270" s="14">
        <f t="shared" si="44"/>
        <v>290.24538915761588</v>
      </c>
      <c r="AA270" s="13">
        <f t="shared" si="50"/>
        <v>763.76469516601037</v>
      </c>
      <c r="AB270" s="13">
        <f t="shared" si="51"/>
        <v>115334.39096788033</v>
      </c>
      <c r="AC270" s="1">
        <f t="shared" si="52"/>
        <v>232</v>
      </c>
      <c r="AD270" s="47"/>
    </row>
    <row r="271" spans="17:30" x14ac:dyDescent="0.25">
      <c r="Q271" s="12">
        <v>233</v>
      </c>
      <c r="R271" s="13">
        <f t="shared" si="45"/>
        <v>0</v>
      </c>
      <c r="S271" s="13">
        <f t="shared" si="53"/>
        <v>0</v>
      </c>
      <c r="T271" s="14">
        <f t="shared" si="46"/>
        <v>0</v>
      </c>
      <c r="U271" s="13">
        <f t="shared" si="43"/>
        <v>0</v>
      </c>
      <c r="V271" s="13">
        <f t="shared" si="47"/>
        <v>0</v>
      </c>
      <c r="W271" s="12">
        <v>233</v>
      </c>
      <c r="X271" s="13">
        <f t="shared" si="48"/>
        <v>115334.39096788033</v>
      </c>
      <c r="Y271" s="13">
        <f t="shared" si="49"/>
        <v>1054.0100843236262</v>
      </c>
      <c r="Z271" s="14">
        <f t="shared" si="44"/>
        <v>288.33597741970078</v>
      </c>
      <c r="AA271" s="13">
        <f t="shared" si="50"/>
        <v>765.67410690392535</v>
      </c>
      <c r="AB271" s="13">
        <f t="shared" si="51"/>
        <v>114568.7168609764</v>
      </c>
      <c r="AC271" s="1">
        <f t="shared" si="52"/>
        <v>233</v>
      </c>
      <c r="AD271" s="47"/>
    </row>
    <row r="272" spans="17:30" x14ac:dyDescent="0.25">
      <c r="Q272" s="12">
        <v>234</v>
      </c>
      <c r="R272" s="13">
        <f t="shared" si="45"/>
        <v>0</v>
      </c>
      <c r="S272" s="13">
        <f t="shared" si="53"/>
        <v>0</v>
      </c>
      <c r="T272" s="14">
        <f t="shared" si="46"/>
        <v>0</v>
      </c>
      <c r="U272" s="13">
        <f t="shared" si="43"/>
        <v>0</v>
      </c>
      <c r="V272" s="13">
        <f t="shared" si="47"/>
        <v>0</v>
      </c>
      <c r="W272" s="12">
        <v>234</v>
      </c>
      <c r="X272" s="13">
        <f t="shared" si="48"/>
        <v>114568.7168609764</v>
      </c>
      <c r="Y272" s="13">
        <f t="shared" si="49"/>
        <v>1054.0100843236262</v>
      </c>
      <c r="Z272" s="14">
        <f t="shared" si="44"/>
        <v>286.42179215244101</v>
      </c>
      <c r="AA272" s="13">
        <f t="shared" si="50"/>
        <v>767.58829217118523</v>
      </c>
      <c r="AB272" s="13">
        <f t="shared" si="51"/>
        <v>113801.12856880522</v>
      </c>
      <c r="AC272" s="1">
        <f t="shared" si="52"/>
        <v>234</v>
      </c>
      <c r="AD272" s="47"/>
    </row>
    <row r="273" spans="17:30" x14ac:dyDescent="0.25">
      <c r="Q273" s="12">
        <v>235</v>
      </c>
      <c r="R273" s="13">
        <f t="shared" si="45"/>
        <v>0</v>
      </c>
      <c r="S273" s="13">
        <f t="shared" si="53"/>
        <v>0</v>
      </c>
      <c r="T273" s="14">
        <f t="shared" si="46"/>
        <v>0</v>
      </c>
      <c r="U273" s="13">
        <f t="shared" si="43"/>
        <v>0</v>
      </c>
      <c r="V273" s="13">
        <f t="shared" si="47"/>
        <v>0</v>
      </c>
      <c r="W273" s="12">
        <v>235</v>
      </c>
      <c r="X273" s="13">
        <f t="shared" si="48"/>
        <v>113801.12856880522</v>
      </c>
      <c r="Y273" s="13">
        <f t="shared" si="49"/>
        <v>1054.0100843236262</v>
      </c>
      <c r="Z273" s="14">
        <f t="shared" si="44"/>
        <v>284.50282142201303</v>
      </c>
      <c r="AA273" s="13">
        <f t="shared" si="50"/>
        <v>769.5072629016131</v>
      </c>
      <c r="AB273" s="13">
        <f t="shared" si="51"/>
        <v>113031.62130590361</v>
      </c>
      <c r="AC273" s="1">
        <f t="shared" si="52"/>
        <v>235</v>
      </c>
      <c r="AD273" s="47"/>
    </row>
    <row r="274" spans="17:30" x14ac:dyDescent="0.25">
      <c r="Q274" s="12">
        <v>236</v>
      </c>
      <c r="R274" s="13">
        <f t="shared" si="45"/>
        <v>0</v>
      </c>
      <c r="S274" s="13">
        <f t="shared" si="53"/>
        <v>0</v>
      </c>
      <c r="T274" s="14">
        <f t="shared" si="46"/>
        <v>0</v>
      </c>
      <c r="U274" s="13">
        <f t="shared" si="43"/>
        <v>0</v>
      </c>
      <c r="V274" s="13">
        <f t="shared" si="47"/>
        <v>0</v>
      </c>
      <c r="W274" s="12">
        <v>236</v>
      </c>
      <c r="X274" s="13">
        <f t="shared" si="48"/>
        <v>113031.62130590361</v>
      </c>
      <c r="Y274" s="13">
        <f t="shared" si="49"/>
        <v>1054.0100843236262</v>
      </c>
      <c r="Z274" s="14">
        <f t="shared" si="44"/>
        <v>282.57905326475901</v>
      </c>
      <c r="AA274" s="13">
        <f t="shared" si="50"/>
        <v>771.43103105886712</v>
      </c>
      <c r="AB274" s="13">
        <f t="shared" si="51"/>
        <v>112260.19027484475</v>
      </c>
      <c r="AC274" s="1">
        <f t="shared" si="52"/>
        <v>236</v>
      </c>
      <c r="AD274" s="47"/>
    </row>
    <row r="275" spans="17:30" x14ac:dyDescent="0.25">
      <c r="Q275" s="12">
        <v>237</v>
      </c>
      <c r="R275" s="13">
        <f t="shared" si="45"/>
        <v>0</v>
      </c>
      <c r="S275" s="13">
        <f t="shared" si="53"/>
        <v>0</v>
      </c>
      <c r="T275" s="14">
        <f t="shared" si="46"/>
        <v>0</v>
      </c>
      <c r="U275" s="13">
        <f t="shared" si="43"/>
        <v>0</v>
      </c>
      <c r="V275" s="13">
        <f t="shared" si="47"/>
        <v>0</v>
      </c>
      <c r="W275" s="12">
        <v>237</v>
      </c>
      <c r="X275" s="13">
        <f t="shared" si="48"/>
        <v>112260.19027484475</v>
      </c>
      <c r="Y275" s="13">
        <f t="shared" si="49"/>
        <v>1054.0100843236262</v>
      </c>
      <c r="Z275" s="14">
        <f t="shared" si="44"/>
        <v>280.65047568711185</v>
      </c>
      <c r="AA275" s="13">
        <f t="shared" si="50"/>
        <v>773.35960863651439</v>
      </c>
      <c r="AB275" s="13">
        <f t="shared" si="51"/>
        <v>111486.83066620823</v>
      </c>
      <c r="AC275" s="1">
        <f t="shared" si="52"/>
        <v>237</v>
      </c>
      <c r="AD275" s="47"/>
    </row>
    <row r="276" spans="17:30" x14ac:dyDescent="0.25">
      <c r="Q276" s="12">
        <v>238</v>
      </c>
      <c r="R276" s="13">
        <f t="shared" si="45"/>
        <v>0</v>
      </c>
      <c r="S276" s="13">
        <f t="shared" si="53"/>
        <v>0</v>
      </c>
      <c r="T276" s="14">
        <f t="shared" si="46"/>
        <v>0</v>
      </c>
      <c r="U276" s="13">
        <f t="shared" si="43"/>
        <v>0</v>
      </c>
      <c r="V276" s="13">
        <f t="shared" si="47"/>
        <v>0</v>
      </c>
      <c r="W276" s="12">
        <v>238</v>
      </c>
      <c r="X276" s="13">
        <f t="shared" si="48"/>
        <v>111486.83066620823</v>
      </c>
      <c r="Y276" s="13">
        <f t="shared" si="49"/>
        <v>1054.0100843236262</v>
      </c>
      <c r="Z276" s="14">
        <f t="shared" si="44"/>
        <v>278.71707666552055</v>
      </c>
      <c r="AA276" s="13">
        <f t="shared" si="50"/>
        <v>775.29300765810558</v>
      </c>
      <c r="AB276" s="13">
        <f t="shared" si="51"/>
        <v>110711.53765855012</v>
      </c>
      <c r="AC276" s="1">
        <f t="shared" si="52"/>
        <v>238</v>
      </c>
      <c r="AD276" s="47"/>
    </row>
    <row r="277" spans="17:30" x14ac:dyDescent="0.25">
      <c r="Q277" s="12">
        <v>239</v>
      </c>
      <c r="R277" s="13">
        <f t="shared" si="45"/>
        <v>0</v>
      </c>
      <c r="S277" s="13">
        <f t="shared" si="53"/>
        <v>0</v>
      </c>
      <c r="T277" s="14">
        <f t="shared" si="46"/>
        <v>0</v>
      </c>
      <c r="U277" s="13">
        <f t="shared" si="43"/>
        <v>0</v>
      </c>
      <c r="V277" s="13">
        <f t="shared" si="47"/>
        <v>0</v>
      </c>
      <c r="W277" s="12">
        <v>239</v>
      </c>
      <c r="X277" s="13">
        <f t="shared" si="48"/>
        <v>110711.53765855012</v>
      </c>
      <c r="Y277" s="13">
        <f t="shared" si="49"/>
        <v>1054.0100843236262</v>
      </c>
      <c r="Z277" s="14">
        <f t="shared" si="44"/>
        <v>276.77884414637532</v>
      </c>
      <c r="AA277" s="13">
        <f t="shared" si="50"/>
        <v>777.23124017725081</v>
      </c>
      <c r="AB277" s="13">
        <f t="shared" si="51"/>
        <v>109934.30641837287</v>
      </c>
      <c r="AC277" s="1">
        <f t="shared" si="52"/>
        <v>239</v>
      </c>
      <c r="AD277" s="47"/>
    </row>
    <row r="278" spans="17:30" x14ac:dyDescent="0.25">
      <c r="Q278" s="12">
        <v>240</v>
      </c>
      <c r="R278" s="13">
        <f t="shared" si="45"/>
        <v>0</v>
      </c>
      <c r="S278" s="13">
        <f t="shared" si="53"/>
        <v>0</v>
      </c>
      <c r="T278" s="14">
        <f t="shared" si="46"/>
        <v>0</v>
      </c>
      <c r="U278" s="13">
        <f t="shared" si="43"/>
        <v>0</v>
      </c>
      <c r="V278" s="13">
        <f t="shared" si="47"/>
        <v>0</v>
      </c>
      <c r="W278" s="12">
        <v>240</v>
      </c>
      <c r="X278" s="13">
        <f t="shared" si="48"/>
        <v>109934.30641837287</v>
      </c>
      <c r="Y278" s="13">
        <f t="shared" si="49"/>
        <v>1054.0100843236262</v>
      </c>
      <c r="Z278" s="14">
        <f t="shared" si="44"/>
        <v>274.83576604593219</v>
      </c>
      <c r="AA278" s="13">
        <f t="shared" si="50"/>
        <v>779.17431827769406</v>
      </c>
      <c r="AB278" s="13">
        <f t="shared" si="51"/>
        <v>109155.13210009517</v>
      </c>
      <c r="AC278" s="1">
        <f t="shared" si="52"/>
        <v>240</v>
      </c>
      <c r="AD278" s="47"/>
    </row>
    <row r="279" spans="17:30" x14ac:dyDescent="0.25">
      <c r="Q279" s="12">
        <v>241</v>
      </c>
      <c r="R279" s="13">
        <f t="shared" si="45"/>
        <v>0</v>
      </c>
      <c r="S279" s="13">
        <f t="shared" si="53"/>
        <v>0</v>
      </c>
      <c r="T279" s="14">
        <f t="shared" si="46"/>
        <v>0</v>
      </c>
      <c r="U279" s="13">
        <f t="shared" si="43"/>
        <v>0</v>
      </c>
      <c r="V279" s="13">
        <f t="shared" si="47"/>
        <v>0</v>
      </c>
      <c r="W279" s="12">
        <v>241</v>
      </c>
      <c r="X279" s="13">
        <f t="shared" si="48"/>
        <v>109155.13210009517</v>
      </c>
      <c r="Y279" s="13">
        <f t="shared" si="49"/>
        <v>1054.0100843236262</v>
      </c>
      <c r="Z279" s="14">
        <f t="shared" si="44"/>
        <v>272.88783025023793</v>
      </c>
      <c r="AA279" s="13">
        <f t="shared" si="50"/>
        <v>781.12225407338826</v>
      </c>
      <c r="AB279" s="13">
        <f t="shared" si="51"/>
        <v>108374.00984602179</v>
      </c>
      <c r="AC279" s="1">
        <f t="shared" si="52"/>
        <v>241</v>
      </c>
      <c r="AD279" s="47"/>
    </row>
    <row r="280" spans="17:30" x14ac:dyDescent="0.25">
      <c r="Q280" s="12">
        <v>242</v>
      </c>
      <c r="R280" s="13">
        <f t="shared" si="45"/>
        <v>0</v>
      </c>
      <c r="S280" s="13">
        <f t="shared" si="53"/>
        <v>0</v>
      </c>
      <c r="T280" s="14">
        <f t="shared" si="46"/>
        <v>0</v>
      </c>
      <c r="U280" s="13">
        <f t="shared" si="43"/>
        <v>0</v>
      </c>
      <c r="V280" s="13">
        <f t="shared" si="47"/>
        <v>0</v>
      </c>
      <c r="W280" s="12">
        <v>242</v>
      </c>
      <c r="X280" s="13">
        <f t="shared" si="48"/>
        <v>108374.00984602179</v>
      </c>
      <c r="Y280" s="13">
        <f t="shared" si="49"/>
        <v>1054.0100843236262</v>
      </c>
      <c r="Z280" s="14">
        <f t="shared" si="44"/>
        <v>270.93502461505449</v>
      </c>
      <c r="AA280" s="13">
        <f t="shared" si="50"/>
        <v>783.07505970857164</v>
      </c>
      <c r="AB280" s="13">
        <f t="shared" si="51"/>
        <v>107590.93478631321</v>
      </c>
      <c r="AC280" s="1">
        <f t="shared" si="52"/>
        <v>242</v>
      </c>
      <c r="AD280" s="47"/>
    </row>
    <row r="281" spans="17:30" x14ac:dyDescent="0.25">
      <c r="Q281" s="12">
        <v>243</v>
      </c>
      <c r="R281" s="13">
        <f t="shared" si="45"/>
        <v>0</v>
      </c>
      <c r="S281" s="13">
        <f t="shared" si="53"/>
        <v>0</v>
      </c>
      <c r="T281" s="14">
        <f t="shared" si="46"/>
        <v>0</v>
      </c>
      <c r="U281" s="13">
        <f t="shared" si="43"/>
        <v>0</v>
      </c>
      <c r="V281" s="13">
        <f t="shared" si="47"/>
        <v>0</v>
      </c>
      <c r="W281" s="12">
        <v>243</v>
      </c>
      <c r="X281" s="13">
        <f t="shared" si="48"/>
        <v>107590.93478631321</v>
      </c>
      <c r="Y281" s="13">
        <f t="shared" si="49"/>
        <v>1054.0100843236262</v>
      </c>
      <c r="Z281" s="14">
        <f t="shared" si="44"/>
        <v>268.97733696578302</v>
      </c>
      <c r="AA281" s="13">
        <f t="shared" si="50"/>
        <v>785.03274735784316</v>
      </c>
      <c r="AB281" s="13">
        <f t="shared" si="51"/>
        <v>106805.90203895538</v>
      </c>
      <c r="AC281" s="1">
        <f t="shared" si="52"/>
        <v>243</v>
      </c>
      <c r="AD281" s="47"/>
    </row>
    <row r="282" spans="17:30" x14ac:dyDescent="0.25">
      <c r="Q282" s="12">
        <v>244</v>
      </c>
      <c r="R282" s="13">
        <f t="shared" si="45"/>
        <v>0</v>
      </c>
      <c r="S282" s="13">
        <f t="shared" si="53"/>
        <v>0</v>
      </c>
      <c r="T282" s="14">
        <f t="shared" si="46"/>
        <v>0</v>
      </c>
      <c r="U282" s="13">
        <f t="shared" si="43"/>
        <v>0</v>
      </c>
      <c r="V282" s="13">
        <f t="shared" si="47"/>
        <v>0</v>
      </c>
      <c r="W282" s="12">
        <v>244</v>
      </c>
      <c r="X282" s="13">
        <f t="shared" si="48"/>
        <v>106805.90203895538</v>
      </c>
      <c r="Y282" s="13">
        <f t="shared" si="49"/>
        <v>1054.0100843236262</v>
      </c>
      <c r="Z282" s="14">
        <f t="shared" si="44"/>
        <v>267.01475509738844</v>
      </c>
      <c r="AA282" s="13">
        <f t="shared" si="50"/>
        <v>786.9953292262378</v>
      </c>
      <c r="AB282" s="13">
        <f t="shared" si="51"/>
        <v>106018.90670972914</v>
      </c>
      <c r="AC282" s="1">
        <f t="shared" si="52"/>
        <v>244</v>
      </c>
      <c r="AD282" s="47"/>
    </row>
    <row r="283" spans="17:30" x14ac:dyDescent="0.25">
      <c r="Q283" s="12">
        <v>245</v>
      </c>
      <c r="R283" s="13">
        <f t="shared" si="45"/>
        <v>0</v>
      </c>
      <c r="S283" s="13">
        <f t="shared" si="53"/>
        <v>0</v>
      </c>
      <c r="T283" s="14">
        <f t="shared" si="46"/>
        <v>0</v>
      </c>
      <c r="U283" s="13">
        <f t="shared" si="43"/>
        <v>0</v>
      </c>
      <c r="V283" s="13">
        <f t="shared" si="47"/>
        <v>0</v>
      </c>
      <c r="W283" s="12">
        <v>245</v>
      </c>
      <c r="X283" s="13">
        <f t="shared" si="48"/>
        <v>106018.90670972914</v>
      </c>
      <c r="Y283" s="13">
        <f t="shared" si="49"/>
        <v>1054.0100843236262</v>
      </c>
      <c r="Z283" s="14">
        <f t="shared" si="44"/>
        <v>265.04726677432285</v>
      </c>
      <c r="AA283" s="13">
        <f t="shared" si="50"/>
        <v>788.96281754930328</v>
      </c>
      <c r="AB283" s="13">
        <f t="shared" si="51"/>
        <v>105229.94389217984</v>
      </c>
      <c r="AC283" s="1">
        <f t="shared" si="52"/>
        <v>245</v>
      </c>
      <c r="AD283" s="47"/>
    </row>
    <row r="284" spans="17:30" x14ac:dyDescent="0.25">
      <c r="Q284" s="12">
        <v>246</v>
      </c>
      <c r="R284" s="13">
        <f t="shared" si="45"/>
        <v>0</v>
      </c>
      <c r="S284" s="13">
        <f t="shared" si="53"/>
        <v>0</v>
      </c>
      <c r="T284" s="14">
        <f t="shared" si="46"/>
        <v>0</v>
      </c>
      <c r="U284" s="13">
        <f t="shared" si="43"/>
        <v>0</v>
      </c>
      <c r="V284" s="13">
        <f t="shared" si="47"/>
        <v>0</v>
      </c>
      <c r="W284" s="12">
        <v>246</v>
      </c>
      <c r="X284" s="13">
        <f t="shared" si="48"/>
        <v>105229.94389217984</v>
      </c>
      <c r="Y284" s="13">
        <f t="shared" si="49"/>
        <v>1054.0100843236262</v>
      </c>
      <c r="Z284" s="14">
        <f t="shared" si="44"/>
        <v>263.07485973044959</v>
      </c>
      <c r="AA284" s="13">
        <f t="shared" si="50"/>
        <v>790.9352245931766</v>
      </c>
      <c r="AB284" s="13">
        <f t="shared" si="51"/>
        <v>104439.00866758666</v>
      </c>
      <c r="AC284" s="1">
        <f t="shared" si="52"/>
        <v>246</v>
      </c>
      <c r="AD284" s="47"/>
    </row>
    <row r="285" spans="17:30" x14ac:dyDescent="0.25">
      <c r="Q285" s="12">
        <v>247</v>
      </c>
      <c r="R285" s="13">
        <f t="shared" si="45"/>
        <v>0</v>
      </c>
      <c r="S285" s="13">
        <f t="shared" si="53"/>
        <v>0</v>
      </c>
      <c r="T285" s="14">
        <f t="shared" si="46"/>
        <v>0</v>
      </c>
      <c r="U285" s="13">
        <f t="shared" si="43"/>
        <v>0</v>
      </c>
      <c r="V285" s="13">
        <f t="shared" si="47"/>
        <v>0</v>
      </c>
      <c r="W285" s="12">
        <v>247</v>
      </c>
      <c r="X285" s="13">
        <f t="shared" si="48"/>
        <v>104439.00866758666</v>
      </c>
      <c r="Y285" s="13">
        <f t="shared" si="49"/>
        <v>1054.0100843236262</v>
      </c>
      <c r="Z285" s="14">
        <f t="shared" si="44"/>
        <v>261.09752166896664</v>
      </c>
      <c r="AA285" s="13">
        <f t="shared" si="50"/>
        <v>792.9125626546595</v>
      </c>
      <c r="AB285" s="13">
        <f t="shared" si="51"/>
        <v>103646.096104932</v>
      </c>
      <c r="AC285" s="1">
        <f t="shared" si="52"/>
        <v>247</v>
      </c>
      <c r="AD285" s="47"/>
    </row>
    <row r="286" spans="17:30" x14ac:dyDescent="0.25">
      <c r="Q286" s="12">
        <v>248</v>
      </c>
      <c r="R286" s="13">
        <f t="shared" si="45"/>
        <v>0</v>
      </c>
      <c r="S286" s="13">
        <f t="shared" si="53"/>
        <v>0</v>
      </c>
      <c r="T286" s="14">
        <f t="shared" si="46"/>
        <v>0</v>
      </c>
      <c r="U286" s="13">
        <f t="shared" si="43"/>
        <v>0</v>
      </c>
      <c r="V286" s="13">
        <f t="shared" si="47"/>
        <v>0</v>
      </c>
      <c r="W286" s="12">
        <v>248</v>
      </c>
      <c r="X286" s="13">
        <f t="shared" si="48"/>
        <v>103646.096104932</v>
      </c>
      <c r="Y286" s="13">
        <f t="shared" si="49"/>
        <v>1054.0100843236262</v>
      </c>
      <c r="Z286" s="14">
        <f t="shared" si="44"/>
        <v>259.11524026233002</v>
      </c>
      <c r="AA286" s="13">
        <f t="shared" si="50"/>
        <v>794.89484406129623</v>
      </c>
      <c r="AB286" s="13">
        <f t="shared" si="51"/>
        <v>102851.2012608707</v>
      </c>
      <c r="AC286" s="1">
        <f t="shared" si="52"/>
        <v>248</v>
      </c>
      <c r="AD286" s="47"/>
    </row>
    <row r="287" spans="17:30" x14ac:dyDescent="0.25">
      <c r="Q287" s="12">
        <v>249</v>
      </c>
      <c r="R287" s="13">
        <f t="shared" si="45"/>
        <v>0</v>
      </c>
      <c r="S287" s="13">
        <f t="shared" si="53"/>
        <v>0</v>
      </c>
      <c r="T287" s="14">
        <f t="shared" si="46"/>
        <v>0</v>
      </c>
      <c r="U287" s="13">
        <f t="shared" si="43"/>
        <v>0</v>
      </c>
      <c r="V287" s="13">
        <f t="shared" si="47"/>
        <v>0</v>
      </c>
      <c r="W287" s="12">
        <v>249</v>
      </c>
      <c r="X287" s="13">
        <f t="shared" si="48"/>
        <v>102851.2012608707</v>
      </c>
      <c r="Y287" s="13">
        <f t="shared" si="49"/>
        <v>1054.0100843236262</v>
      </c>
      <c r="Z287" s="14">
        <f t="shared" si="44"/>
        <v>257.12800315217675</v>
      </c>
      <c r="AA287" s="13">
        <f t="shared" si="50"/>
        <v>796.8820811714495</v>
      </c>
      <c r="AB287" s="13">
        <f t="shared" si="51"/>
        <v>102054.31917969925</v>
      </c>
      <c r="AC287" s="1">
        <f t="shared" si="52"/>
        <v>249</v>
      </c>
      <c r="AD287" s="47"/>
    </row>
    <row r="288" spans="17:30" x14ac:dyDescent="0.25">
      <c r="Q288" s="12">
        <v>250</v>
      </c>
      <c r="R288" s="13">
        <f t="shared" si="45"/>
        <v>0</v>
      </c>
      <c r="S288" s="13">
        <f t="shared" si="53"/>
        <v>0</v>
      </c>
      <c r="T288" s="14">
        <f t="shared" si="46"/>
        <v>0</v>
      </c>
      <c r="U288" s="13">
        <f t="shared" si="43"/>
        <v>0</v>
      </c>
      <c r="V288" s="13">
        <f t="shared" si="47"/>
        <v>0</v>
      </c>
      <c r="W288" s="12">
        <v>250</v>
      </c>
      <c r="X288" s="13">
        <f t="shared" si="48"/>
        <v>102054.31917969925</v>
      </c>
      <c r="Y288" s="13">
        <f t="shared" si="49"/>
        <v>1054.0100843236262</v>
      </c>
      <c r="Z288" s="14">
        <f t="shared" si="44"/>
        <v>255.13579794924809</v>
      </c>
      <c r="AA288" s="13">
        <f t="shared" si="50"/>
        <v>798.87428637437813</v>
      </c>
      <c r="AB288" s="13">
        <f t="shared" si="51"/>
        <v>101255.44489332486</v>
      </c>
      <c r="AC288" s="1">
        <f t="shared" si="52"/>
        <v>250</v>
      </c>
      <c r="AD288" s="47"/>
    </row>
    <row r="289" spans="17:30" x14ac:dyDescent="0.25">
      <c r="Q289" s="12">
        <v>251</v>
      </c>
      <c r="R289" s="13">
        <f t="shared" si="45"/>
        <v>0</v>
      </c>
      <c r="S289" s="13">
        <f t="shared" si="53"/>
        <v>0</v>
      </c>
      <c r="T289" s="14">
        <f t="shared" si="46"/>
        <v>0</v>
      </c>
      <c r="U289" s="13">
        <f t="shared" si="43"/>
        <v>0</v>
      </c>
      <c r="V289" s="13">
        <f t="shared" si="47"/>
        <v>0</v>
      </c>
      <c r="W289" s="12">
        <v>251</v>
      </c>
      <c r="X289" s="13">
        <f t="shared" si="48"/>
        <v>101255.44489332486</v>
      </c>
      <c r="Y289" s="13">
        <f t="shared" si="49"/>
        <v>1054.0100843236262</v>
      </c>
      <c r="Z289" s="14">
        <f t="shared" si="44"/>
        <v>253.13861223331216</v>
      </c>
      <c r="AA289" s="13">
        <f t="shared" si="50"/>
        <v>800.871472090314</v>
      </c>
      <c r="AB289" s="13">
        <f t="shared" si="51"/>
        <v>100454.57342123456</v>
      </c>
      <c r="AC289" s="1">
        <f t="shared" si="52"/>
        <v>251</v>
      </c>
      <c r="AD289" s="47"/>
    </row>
    <row r="290" spans="17:30" x14ac:dyDescent="0.25">
      <c r="Q290" s="12">
        <v>252</v>
      </c>
      <c r="R290" s="13">
        <f t="shared" si="45"/>
        <v>0</v>
      </c>
      <c r="S290" s="13">
        <f t="shared" si="53"/>
        <v>0</v>
      </c>
      <c r="T290" s="14">
        <f t="shared" si="46"/>
        <v>0</v>
      </c>
      <c r="U290" s="13">
        <f t="shared" si="43"/>
        <v>0</v>
      </c>
      <c r="V290" s="13">
        <f t="shared" si="47"/>
        <v>0</v>
      </c>
      <c r="W290" s="12">
        <v>252</v>
      </c>
      <c r="X290" s="13">
        <f t="shared" si="48"/>
        <v>100454.57342123456</v>
      </c>
      <c r="Y290" s="13">
        <f t="shared" si="49"/>
        <v>1054.0100843236262</v>
      </c>
      <c r="Z290" s="14">
        <f t="shared" si="44"/>
        <v>251.13643355308636</v>
      </c>
      <c r="AA290" s="13">
        <f t="shared" si="50"/>
        <v>802.87365077053983</v>
      </c>
      <c r="AB290" s="13">
        <f t="shared" si="51"/>
        <v>99651.699770464009</v>
      </c>
      <c r="AC290" s="1">
        <f t="shared" si="52"/>
        <v>252</v>
      </c>
      <c r="AD290" s="47"/>
    </row>
    <row r="291" spans="17:30" x14ac:dyDescent="0.25">
      <c r="Q291" s="12">
        <v>253</v>
      </c>
      <c r="R291" s="13">
        <f t="shared" si="45"/>
        <v>0</v>
      </c>
      <c r="S291" s="13">
        <f t="shared" si="53"/>
        <v>0</v>
      </c>
      <c r="T291" s="14">
        <f t="shared" si="46"/>
        <v>0</v>
      </c>
      <c r="U291" s="13">
        <f t="shared" si="43"/>
        <v>0</v>
      </c>
      <c r="V291" s="13">
        <f t="shared" si="47"/>
        <v>0</v>
      </c>
      <c r="W291" s="12">
        <v>253</v>
      </c>
      <c r="X291" s="13">
        <f t="shared" si="48"/>
        <v>99651.699770464009</v>
      </c>
      <c r="Y291" s="13">
        <f t="shared" si="49"/>
        <v>1054.0100843236262</v>
      </c>
      <c r="Z291" s="14">
        <f t="shared" si="44"/>
        <v>249.12924942615999</v>
      </c>
      <c r="AA291" s="13">
        <f t="shared" si="50"/>
        <v>804.88083489746623</v>
      </c>
      <c r="AB291" s="13">
        <f t="shared" si="51"/>
        <v>98846.818935566538</v>
      </c>
      <c r="AC291" s="1">
        <f t="shared" si="52"/>
        <v>253</v>
      </c>
      <c r="AD291" s="47"/>
    </row>
    <row r="292" spans="17:30" x14ac:dyDescent="0.25">
      <c r="Q292" s="12">
        <v>254</v>
      </c>
      <c r="R292" s="13">
        <f t="shared" si="45"/>
        <v>0</v>
      </c>
      <c r="S292" s="13">
        <f t="shared" si="53"/>
        <v>0</v>
      </c>
      <c r="T292" s="14">
        <f t="shared" si="46"/>
        <v>0</v>
      </c>
      <c r="U292" s="13">
        <f t="shared" si="43"/>
        <v>0</v>
      </c>
      <c r="V292" s="13">
        <f t="shared" si="47"/>
        <v>0</v>
      </c>
      <c r="W292" s="12">
        <v>254</v>
      </c>
      <c r="X292" s="13">
        <f t="shared" si="48"/>
        <v>98846.818935566538</v>
      </c>
      <c r="Y292" s="13">
        <f t="shared" si="49"/>
        <v>1054.0100843236262</v>
      </c>
      <c r="Z292" s="14">
        <f t="shared" si="44"/>
        <v>247.11704733891634</v>
      </c>
      <c r="AA292" s="13">
        <f t="shared" si="50"/>
        <v>806.89303698470985</v>
      </c>
      <c r="AB292" s="13">
        <f t="shared" si="51"/>
        <v>98039.925898581831</v>
      </c>
      <c r="AC292" s="1">
        <f t="shared" si="52"/>
        <v>254</v>
      </c>
      <c r="AD292" s="47"/>
    </row>
    <row r="293" spans="17:30" x14ac:dyDescent="0.25">
      <c r="Q293" s="12">
        <v>255</v>
      </c>
      <c r="R293" s="13">
        <f t="shared" si="45"/>
        <v>0</v>
      </c>
      <c r="S293" s="13">
        <f t="shared" si="53"/>
        <v>0</v>
      </c>
      <c r="T293" s="14">
        <f t="shared" si="46"/>
        <v>0</v>
      </c>
      <c r="U293" s="13">
        <f t="shared" si="43"/>
        <v>0</v>
      </c>
      <c r="V293" s="13">
        <f t="shared" si="47"/>
        <v>0</v>
      </c>
      <c r="W293" s="12">
        <v>255</v>
      </c>
      <c r="X293" s="13">
        <f t="shared" si="48"/>
        <v>98039.925898581831</v>
      </c>
      <c r="Y293" s="13">
        <f t="shared" si="49"/>
        <v>1054.0100843236262</v>
      </c>
      <c r="Z293" s="14">
        <f t="shared" si="44"/>
        <v>245.09981474645454</v>
      </c>
      <c r="AA293" s="13">
        <f t="shared" si="50"/>
        <v>808.91026957717168</v>
      </c>
      <c r="AB293" s="13">
        <f t="shared" si="51"/>
        <v>97231.015629004658</v>
      </c>
      <c r="AC293" s="1">
        <f t="shared" si="52"/>
        <v>255</v>
      </c>
      <c r="AD293" s="47"/>
    </row>
    <row r="294" spans="17:30" x14ac:dyDescent="0.25">
      <c r="Q294" s="12">
        <v>256</v>
      </c>
      <c r="R294" s="13">
        <f t="shared" si="45"/>
        <v>0</v>
      </c>
      <c r="S294" s="13">
        <f t="shared" si="53"/>
        <v>0</v>
      </c>
      <c r="T294" s="14">
        <f t="shared" si="46"/>
        <v>0</v>
      </c>
      <c r="U294" s="13">
        <f t="shared" si="43"/>
        <v>0</v>
      </c>
      <c r="V294" s="13">
        <f t="shared" si="47"/>
        <v>0</v>
      </c>
      <c r="W294" s="12">
        <v>256</v>
      </c>
      <c r="X294" s="13">
        <f t="shared" si="48"/>
        <v>97231.015629004658</v>
      </c>
      <c r="Y294" s="13">
        <f t="shared" si="49"/>
        <v>1054.0100843236262</v>
      </c>
      <c r="Z294" s="14">
        <f t="shared" si="44"/>
        <v>243.07753907251163</v>
      </c>
      <c r="AA294" s="13">
        <f t="shared" si="50"/>
        <v>810.93254525111456</v>
      </c>
      <c r="AB294" s="13">
        <f t="shared" si="51"/>
        <v>96420.083083753547</v>
      </c>
      <c r="AC294" s="1">
        <f t="shared" si="52"/>
        <v>256</v>
      </c>
      <c r="AD294" s="47"/>
    </row>
    <row r="295" spans="17:30" x14ac:dyDescent="0.25">
      <c r="Q295" s="12">
        <v>257</v>
      </c>
      <c r="R295" s="13">
        <f t="shared" si="45"/>
        <v>0</v>
      </c>
      <c r="S295" s="13">
        <f t="shared" si="53"/>
        <v>0</v>
      </c>
      <c r="T295" s="14">
        <f t="shared" si="46"/>
        <v>0</v>
      </c>
      <c r="U295" s="13">
        <f t="shared" ref="U295:U358" si="54">S295-T295</f>
        <v>0</v>
      </c>
      <c r="V295" s="13">
        <f t="shared" si="47"/>
        <v>0</v>
      </c>
      <c r="W295" s="12">
        <v>257</v>
      </c>
      <c r="X295" s="13">
        <f t="shared" si="48"/>
        <v>96420.083083753547</v>
      </c>
      <c r="Y295" s="13">
        <f t="shared" si="49"/>
        <v>1054.0100843236262</v>
      </c>
      <c r="Z295" s="14">
        <f t="shared" ref="Z295:Z358" si="55">X295*$F$7/12</f>
        <v>241.05020770938384</v>
      </c>
      <c r="AA295" s="13">
        <f t="shared" si="50"/>
        <v>812.95987661424238</v>
      </c>
      <c r="AB295" s="13">
        <f t="shared" si="51"/>
        <v>95607.123207139302</v>
      </c>
      <c r="AC295" s="1">
        <f t="shared" si="52"/>
        <v>257</v>
      </c>
      <c r="AD295" s="47"/>
    </row>
    <row r="296" spans="17:30" x14ac:dyDescent="0.25">
      <c r="Q296" s="12">
        <v>258</v>
      </c>
      <c r="R296" s="13">
        <f t="shared" ref="R296:R359" si="56">V295</f>
        <v>0</v>
      </c>
      <c r="S296" s="13">
        <f t="shared" si="53"/>
        <v>0</v>
      </c>
      <c r="T296" s="14">
        <f t="shared" ref="T296:T359" si="57">R296*($F$5/12)</f>
        <v>0</v>
      </c>
      <c r="U296" s="13">
        <f t="shared" si="54"/>
        <v>0</v>
      </c>
      <c r="V296" s="13">
        <f t="shared" ref="V296:V359" si="58">R296-U296</f>
        <v>0</v>
      </c>
      <c r="W296" s="12">
        <v>258</v>
      </c>
      <c r="X296" s="13">
        <f t="shared" ref="X296:X359" si="59">AB295</f>
        <v>95607.123207139302</v>
      </c>
      <c r="Y296" s="13">
        <f t="shared" ref="Y296:Y359" si="60">IF(X296&gt;PMT($F$7/12,$F$8*12,-$F$4,0,),PMT($F$7/12,$F$8*12,-$F$4,0,),X296+Z296)</f>
        <v>1054.0100843236262</v>
      </c>
      <c r="Z296" s="14">
        <f t="shared" si="55"/>
        <v>239.01780801784824</v>
      </c>
      <c r="AA296" s="13">
        <f t="shared" ref="AA296:AA359" si="61">Y296-Z296</f>
        <v>814.99227630577798</v>
      </c>
      <c r="AB296" s="13">
        <f t="shared" ref="AB296:AB359" si="62">X296-AA296</f>
        <v>94792.130930833519</v>
      </c>
      <c r="AC296" s="1">
        <f t="shared" ref="AC296:AC359" si="63">W296</f>
        <v>258</v>
      </c>
      <c r="AD296" s="47"/>
    </row>
    <row r="297" spans="17:30" x14ac:dyDescent="0.25">
      <c r="Q297" s="12">
        <v>259</v>
      </c>
      <c r="R297" s="13">
        <f t="shared" si="56"/>
        <v>0</v>
      </c>
      <c r="S297" s="13">
        <f t="shared" ref="S297:S360" si="64">IF(R297&gt;PMT($F$5/12,$F$6*12,-$F$4,0,),PMT($F$5/12,$F$6*12,-$F$4,0,),R297+T297)</f>
        <v>0</v>
      </c>
      <c r="T297" s="14">
        <f t="shared" si="57"/>
        <v>0</v>
      </c>
      <c r="U297" s="13">
        <f t="shared" si="54"/>
        <v>0</v>
      </c>
      <c r="V297" s="13">
        <f t="shared" si="58"/>
        <v>0</v>
      </c>
      <c r="W297" s="12">
        <v>259</v>
      </c>
      <c r="X297" s="13">
        <f t="shared" si="59"/>
        <v>94792.130930833519</v>
      </c>
      <c r="Y297" s="13">
        <f t="shared" si="60"/>
        <v>1054.0100843236262</v>
      </c>
      <c r="Z297" s="14">
        <f t="shared" si="55"/>
        <v>236.98032732708381</v>
      </c>
      <c r="AA297" s="13">
        <f t="shared" si="61"/>
        <v>817.02975699654235</v>
      </c>
      <c r="AB297" s="13">
        <f t="shared" si="62"/>
        <v>93975.101173836971</v>
      </c>
      <c r="AC297" s="1">
        <f t="shared" si="63"/>
        <v>259</v>
      </c>
      <c r="AD297" s="47"/>
    </row>
    <row r="298" spans="17:30" x14ac:dyDescent="0.25">
      <c r="Q298" s="12">
        <v>260</v>
      </c>
      <c r="R298" s="13">
        <f t="shared" si="56"/>
        <v>0</v>
      </c>
      <c r="S298" s="13">
        <f t="shared" si="64"/>
        <v>0</v>
      </c>
      <c r="T298" s="14">
        <f t="shared" si="57"/>
        <v>0</v>
      </c>
      <c r="U298" s="13">
        <f t="shared" si="54"/>
        <v>0</v>
      </c>
      <c r="V298" s="13">
        <f t="shared" si="58"/>
        <v>0</v>
      </c>
      <c r="W298" s="12">
        <v>260</v>
      </c>
      <c r="X298" s="13">
        <f t="shared" si="59"/>
        <v>93975.101173836971</v>
      </c>
      <c r="Y298" s="13">
        <f t="shared" si="60"/>
        <v>1054.0100843236262</v>
      </c>
      <c r="Z298" s="14">
        <f t="shared" si="55"/>
        <v>234.9377529345924</v>
      </c>
      <c r="AA298" s="13">
        <f t="shared" si="61"/>
        <v>819.07233138903382</v>
      </c>
      <c r="AB298" s="13">
        <f t="shared" si="62"/>
        <v>93156.028842447937</v>
      </c>
      <c r="AC298" s="1">
        <f t="shared" si="63"/>
        <v>260</v>
      </c>
      <c r="AD298" s="47"/>
    </row>
    <row r="299" spans="17:30" x14ac:dyDescent="0.25">
      <c r="Q299" s="12">
        <v>261</v>
      </c>
      <c r="R299" s="13">
        <f t="shared" si="56"/>
        <v>0</v>
      </c>
      <c r="S299" s="13">
        <f t="shared" si="64"/>
        <v>0</v>
      </c>
      <c r="T299" s="14">
        <f t="shared" si="57"/>
        <v>0</v>
      </c>
      <c r="U299" s="13">
        <f t="shared" si="54"/>
        <v>0</v>
      </c>
      <c r="V299" s="13">
        <f t="shared" si="58"/>
        <v>0</v>
      </c>
      <c r="W299" s="12">
        <v>261</v>
      </c>
      <c r="X299" s="13">
        <f t="shared" si="59"/>
        <v>93156.028842447937</v>
      </c>
      <c r="Y299" s="13">
        <f t="shared" si="60"/>
        <v>1054.0100843236262</v>
      </c>
      <c r="Z299" s="14">
        <f t="shared" si="55"/>
        <v>232.89007210611985</v>
      </c>
      <c r="AA299" s="13">
        <f t="shared" si="61"/>
        <v>821.12001221750631</v>
      </c>
      <c r="AB299" s="13">
        <f t="shared" si="62"/>
        <v>92334.90883023043</v>
      </c>
      <c r="AC299" s="1">
        <f t="shared" si="63"/>
        <v>261</v>
      </c>
      <c r="AD299" s="47"/>
    </row>
    <row r="300" spans="17:30" x14ac:dyDescent="0.25">
      <c r="Q300" s="12">
        <v>262</v>
      </c>
      <c r="R300" s="13">
        <f t="shared" si="56"/>
        <v>0</v>
      </c>
      <c r="S300" s="13">
        <f t="shared" si="64"/>
        <v>0</v>
      </c>
      <c r="T300" s="14">
        <f t="shared" si="57"/>
        <v>0</v>
      </c>
      <c r="U300" s="13">
        <f t="shared" si="54"/>
        <v>0</v>
      </c>
      <c r="V300" s="13">
        <f t="shared" si="58"/>
        <v>0</v>
      </c>
      <c r="W300" s="12">
        <v>262</v>
      </c>
      <c r="X300" s="13">
        <f t="shared" si="59"/>
        <v>92334.90883023043</v>
      </c>
      <c r="Y300" s="13">
        <f t="shared" si="60"/>
        <v>1054.0100843236262</v>
      </c>
      <c r="Z300" s="14">
        <f t="shared" si="55"/>
        <v>230.83727207557607</v>
      </c>
      <c r="AA300" s="13">
        <f t="shared" si="61"/>
        <v>823.17281224805015</v>
      </c>
      <c r="AB300" s="13">
        <f t="shared" si="62"/>
        <v>91511.736017982374</v>
      </c>
      <c r="AC300" s="1">
        <f t="shared" si="63"/>
        <v>262</v>
      </c>
      <c r="AD300" s="47"/>
    </row>
    <row r="301" spans="17:30" x14ac:dyDescent="0.25">
      <c r="Q301" s="12">
        <v>263</v>
      </c>
      <c r="R301" s="13">
        <f t="shared" si="56"/>
        <v>0</v>
      </c>
      <c r="S301" s="13">
        <f t="shared" si="64"/>
        <v>0</v>
      </c>
      <c r="T301" s="14">
        <f t="shared" si="57"/>
        <v>0</v>
      </c>
      <c r="U301" s="13">
        <f t="shared" si="54"/>
        <v>0</v>
      </c>
      <c r="V301" s="13">
        <f t="shared" si="58"/>
        <v>0</v>
      </c>
      <c r="W301" s="12">
        <v>263</v>
      </c>
      <c r="X301" s="13">
        <f t="shared" si="59"/>
        <v>91511.736017982374</v>
      </c>
      <c r="Y301" s="13">
        <f t="shared" si="60"/>
        <v>1054.0100843236262</v>
      </c>
      <c r="Z301" s="14">
        <f t="shared" si="55"/>
        <v>228.77934004495592</v>
      </c>
      <c r="AA301" s="13">
        <f t="shared" si="61"/>
        <v>825.23074427867027</v>
      </c>
      <c r="AB301" s="13">
        <f t="shared" si="62"/>
        <v>90686.505273703704</v>
      </c>
      <c r="AC301" s="1">
        <f t="shared" si="63"/>
        <v>263</v>
      </c>
      <c r="AD301" s="47"/>
    </row>
    <row r="302" spans="17:30" x14ac:dyDescent="0.25">
      <c r="Q302" s="12">
        <v>264</v>
      </c>
      <c r="R302" s="13">
        <f t="shared" si="56"/>
        <v>0</v>
      </c>
      <c r="S302" s="13">
        <f t="shared" si="64"/>
        <v>0</v>
      </c>
      <c r="T302" s="14">
        <f t="shared" si="57"/>
        <v>0</v>
      </c>
      <c r="U302" s="13">
        <f t="shared" si="54"/>
        <v>0</v>
      </c>
      <c r="V302" s="13">
        <f t="shared" si="58"/>
        <v>0</v>
      </c>
      <c r="W302" s="12">
        <v>264</v>
      </c>
      <c r="X302" s="13">
        <f t="shared" si="59"/>
        <v>90686.505273703704</v>
      </c>
      <c r="Y302" s="13">
        <f t="shared" si="60"/>
        <v>1054.0100843236262</v>
      </c>
      <c r="Z302" s="14">
        <f t="shared" si="55"/>
        <v>226.71626318425925</v>
      </c>
      <c r="AA302" s="13">
        <f t="shared" si="61"/>
        <v>827.29382113936697</v>
      </c>
      <c r="AB302" s="13">
        <f t="shared" si="62"/>
        <v>89859.211452564341</v>
      </c>
      <c r="AC302" s="1">
        <f t="shared" si="63"/>
        <v>264</v>
      </c>
      <c r="AD302" s="47"/>
    </row>
    <row r="303" spans="17:30" x14ac:dyDescent="0.25">
      <c r="Q303" s="12">
        <v>265</v>
      </c>
      <c r="R303" s="13">
        <f t="shared" si="56"/>
        <v>0</v>
      </c>
      <c r="S303" s="13">
        <f t="shared" si="64"/>
        <v>0</v>
      </c>
      <c r="T303" s="14">
        <f t="shared" si="57"/>
        <v>0</v>
      </c>
      <c r="U303" s="13">
        <f t="shared" si="54"/>
        <v>0</v>
      </c>
      <c r="V303" s="13">
        <f t="shared" si="58"/>
        <v>0</v>
      </c>
      <c r="W303" s="12">
        <v>265</v>
      </c>
      <c r="X303" s="13">
        <f t="shared" si="59"/>
        <v>89859.211452564341</v>
      </c>
      <c r="Y303" s="13">
        <f t="shared" si="60"/>
        <v>1054.0100843236262</v>
      </c>
      <c r="Z303" s="14">
        <f t="shared" si="55"/>
        <v>224.64802863141085</v>
      </c>
      <c r="AA303" s="13">
        <f t="shared" si="61"/>
        <v>829.36205569221534</v>
      </c>
      <c r="AB303" s="13">
        <f t="shared" si="62"/>
        <v>89029.84939687213</v>
      </c>
      <c r="AC303" s="1">
        <f t="shared" si="63"/>
        <v>265</v>
      </c>
      <c r="AD303" s="47"/>
    </row>
    <row r="304" spans="17:30" x14ac:dyDescent="0.25">
      <c r="Q304" s="12">
        <v>266</v>
      </c>
      <c r="R304" s="13">
        <f t="shared" si="56"/>
        <v>0</v>
      </c>
      <c r="S304" s="13">
        <f t="shared" si="64"/>
        <v>0</v>
      </c>
      <c r="T304" s="14">
        <f t="shared" si="57"/>
        <v>0</v>
      </c>
      <c r="U304" s="13">
        <f t="shared" si="54"/>
        <v>0</v>
      </c>
      <c r="V304" s="13">
        <f t="shared" si="58"/>
        <v>0</v>
      </c>
      <c r="W304" s="12">
        <v>266</v>
      </c>
      <c r="X304" s="13">
        <f t="shared" si="59"/>
        <v>89029.84939687213</v>
      </c>
      <c r="Y304" s="13">
        <f t="shared" si="60"/>
        <v>1054.0100843236262</v>
      </c>
      <c r="Z304" s="14">
        <f t="shared" si="55"/>
        <v>222.57462349218031</v>
      </c>
      <c r="AA304" s="13">
        <f t="shared" si="61"/>
        <v>831.43546083144588</v>
      </c>
      <c r="AB304" s="13">
        <f t="shared" si="62"/>
        <v>88198.413936040684</v>
      </c>
      <c r="AC304" s="1">
        <f t="shared" si="63"/>
        <v>266</v>
      </c>
      <c r="AD304" s="47"/>
    </row>
    <row r="305" spans="17:30" x14ac:dyDescent="0.25">
      <c r="Q305" s="12">
        <v>267</v>
      </c>
      <c r="R305" s="13">
        <f t="shared" si="56"/>
        <v>0</v>
      </c>
      <c r="S305" s="13">
        <f t="shared" si="64"/>
        <v>0</v>
      </c>
      <c r="T305" s="14">
        <f t="shared" si="57"/>
        <v>0</v>
      </c>
      <c r="U305" s="13">
        <f t="shared" si="54"/>
        <v>0</v>
      </c>
      <c r="V305" s="13">
        <f t="shared" si="58"/>
        <v>0</v>
      </c>
      <c r="W305" s="12">
        <v>267</v>
      </c>
      <c r="X305" s="13">
        <f t="shared" si="59"/>
        <v>88198.413936040684</v>
      </c>
      <c r="Y305" s="13">
        <f t="shared" si="60"/>
        <v>1054.0100843236262</v>
      </c>
      <c r="Z305" s="14">
        <f t="shared" si="55"/>
        <v>220.49603484010171</v>
      </c>
      <c r="AA305" s="13">
        <f t="shared" si="61"/>
        <v>833.51404948352445</v>
      </c>
      <c r="AB305" s="13">
        <f t="shared" si="62"/>
        <v>87364.899886557163</v>
      </c>
      <c r="AC305" s="1">
        <f t="shared" si="63"/>
        <v>267</v>
      </c>
      <c r="AD305" s="47"/>
    </row>
    <row r="306" spans="17:30" x14ac:dyDescent="0.25">
      <c r="Q306" s="12">
        <v>268</v>
      </c>
      <c r="R306" s="13">
        <f t="shared" si="56"/>
        <v>0</v>
      </c>
      <c r="S306" s="13">
        <f t="shared" si="64"/>
        <v>0</v>
      </c>
      <c r="T306" s="14">
        <f t="shared" si="57"/>
        <v>0</v>
      </c>
      <c r="U306" s="13">
        <f t="shared" si="54"/>
        <v>0</v>
      </c>
      <c r="V306" s="13">
        <f t="shared" si="58"/>
        <v>0</v>
      </c>
      <c r="W306" s="12">
        <v>268</v>
      </c>
      <c r="X306" s="13">
        <f t="shared" si="59"/>
        <v>87364.899886557163</v>
      </c>
      <c r="Y306" s="13">
        <f t="shared" si="60"/>
        <v>1054.0100843236262</v>
      </c>
      <c r="Z306" s="14">
        <f t="shared" si="55"/>
        <v>218.41224971639289</v>
      </c>
      <c r="AA306" s="13">
        <f t="shared" si="61"/>
        <v>835.59783460723327</v>
      </c>
      <c r="AB306" s="13">
        <f t="shared" si="62"/>
        <v>86529.302051949926</v>
      </c>
      <c r="AC306" s="1">
        <f t="shared" si="63"/>
        <v>268</v>
      </c>
      <c r="AD306" s="47"/>
    </row>
    <row r="307" spans="17:30" x14ac:dyDescent="0.25">
      <c r="Q307" s="12">
        <v>269</v>
      </c>
      <c r="R307" s="13">
        <f t="shared" si="56"/>
        <v>0</v>
      </c>
      <c r="S307" s="13">
        <f t="shared" si="64"/>
        <v>0</v>
      </c>
      <c r="T307" s="14">
        <f t="shared" si="57"/>
        <v>0</v>
      </c>
      <c r="U307" s="13">
        <f t="shared" si="54"/>
        <v>0</v>
      </c>
      <c r="V307" s="13">
        <f t="shared" si="58"/>
        <v>0</v>
      </c>
      <c r="W307" s="12">
        <v>269</v>
      </c>
      <c r="X307" s="13">
        <f t="shared" si="59"/>
        <v>86529.302051949926</v>
      </c>
      <c r="Y307" s="13">
        <f t="shared" si="60"/>
        <v>1054.0100843236262</v>
      </c>
      <c r="Z307" s="14">
        <f t="shared" si="55"/>
        <v>216.32325512987481</v>
      </c>
      <c r="AA307" s="13">
        <f t="shared" si="61"/>
        <v>837.68682919375135</v>
      </c>
      <c r="AB307" s="13">
        <f t="shared" si="62"/>
        <v>85691.615222756169</v>
      </c>
      <c r="AC307" s="1">
        <f t="shared" si="63"/>
        <v>269</v>
      </c>
      <c r="AD307" s="47"/>
    </row>
    <row r="308" spans="17:30" x14ac:dyDescent="0.25">
      <c r="Q308" s="12">
        <v>270</v>
      </c>
      <c r="R308" s="13">
        <f t="shared" si="56"/>
        <v>0</v>
      </c>
      <c r="S308" s="13">
        <f t="shared" si="64"/>
        <v>0</v>
      </c>
      <c r="T308" s="14">
        <f t="shared" si="57"/>
        <v>0</v>
      </c>
      <c r="U308" s="13">
        <f t="shared" si="54"/>
        <v>0</v>
      </c>
      <c r="V308" s="13">
        <f t="shared" si="58"/>
        <v>0</v>
      </c>
      <c r="W308" s="12">
        <v>270</v>
      </c>
      <c r="X308" s="13">
        <f t="shared" si="59"/>
        <v>85691.615222756169</v>
      </c>
      <c r="Y308" s="13">
        <f t="shared" si="60"/>
        <v>1054.0100843236262</v>
      </c>
      <c r="Z308" s="14">
        <f t="shared" si="55"/>
        <v>214.22903805689043</v>
      </c>
      <c r="AA308" s="13">
        <f t="shared" si="61"/>
        <v>839.78104626673576</v>
      </c>
      <c r="AB308" s="13">
        <f t="shared" si="62"/>
        <v>84851.834176489429</v>
      </c>
      <c r="AC308" s="1">
        <f t="shared" si="63"/>
        <v>270</v>
      </c>
      <c r="AD308" s="47"/>
    </row>
    <row r="309" spans="17:30" x14ac:dyDescent="0.25">
      <c r="Q309" s="12">
        <v>271</v>
      </c>
      <c r="R309" s="13">
        <f t="shared" si="56"/>
        <v>0</v>
      </c>
      <c r="S309" s="13">
        <f t="shared" si="64"/>
        <v>0</v>
      </c>
      <c r="T309" s="14">
        <f t="shared" si="57"/>
        <v>0</v>
      </c>
      <c r="U309" s="13">
        <f t="shared" si="54"/>
        <v>0</v>
      </c>
      <c r="V309" s="13">
        <f t="shared" si="58"/>
        <v>0</v>
      </c>
      <c r="W309" s="12">
        <v>271</v>
      </c>
      <c r="X309" s="13">
        <f t="shared" si="59"/>
        <v>84851.834176489429</v>
      </c>
      <c r="Y309" s="13">
        <f t="shared" si="60"/>
        <v>1054.0100843236262</v>
      </c>
      <c r="Z309" s="14">
        <f t="shared" si="55"/>
        <v>212.12958544122355</v>
      </c>
      <c r="AA309" s="13">
        <f t="shared" si="61"/>
        <v>841.88049888240266</v>
      </c>
      <c r="AB309" s="13">
        <f t="shared" si="62"/>
        <v>84009.953677607031</v>
      </c>
      <c r="AC309" s="1">
        <f t="shared" si="63"/>
        <v>271</v>
      </c>
      <c r="AD309" s="47"/>
    </row>
    <row r="310" spans="17:30" x14ac:dyDescent="0.25">
      <c r="Q310" s="12">
        <v>272</v>
      </c>
      <c r="R310" s="13">
        <f t="shared" si="56"/>
        <v>0</v>
      </c>
      <c r="S310" s="13">
        <f t="shared" si="64"/>
        <v>0</v>
      </c>
      <c r="T310" s="14">
        <f t="shared" si="57"/>
        <v>0</v>
      </c>
      <c r="U310" s="13">
        <f t="shared" si="54"/>
        <v>0</v>
      </c>
      <c r="V310" s="13">
        <f t="shared" si="58"/>
        <v>0</v>
      </c>
      <c r="W310" s="12">
        <v>272</v>
      </c>
      <c r="X310" s="13">
        <f t="shared" si="59"/>
        <v>84009.953677607031</v>
      </c>
      <c r="Y310" s="13">
        <f t="shared" si="60"/>
        <v>1054.0100843236262</v>
      </c>
      <c r="Z310" s="14">
        <f t="shared" si="55"/>
        <v>210.02488419401757</v>
      </c>
      <c r="AA310" s="13">
        <f t="shared" si="61"/>
        <v>843.98520012960864</v>
      </c>
      <c r="AB310" s="13">
        <f t="shared" si="62"/>
        <v>83165.968477477421</v>
      </c>
      <c r="AC310" s="1">
        <f t="shared" si="63"/>
        <v>272</v>
      </c>
      <c r="AD310" s="47"/>
    </row>
    <row r="311" spans="17:30" x14ac:dyDescent="0.25">
      <c r="Q311" s="12">
        <v>273</v>
      </c>
      <c r="R311" s="13">
        <f t="shared" si="56"/>
        <v>0</v>
      </c>
      <c r="S311" s="13">
        <f t="shared" si="64"/>
        <v>0</v>
      </c>
      <c r="T311" s="14">
        <f t="shared" si="57"/>
        <v>0</v>
      </c>
      <c r="U311" s="13">
        <f t="shared" si="54"/>
        <v>0</v>
      </c>
      <c r="V311" s="13">
        <f t="shared" si="58"/>
        <v>0</v>
      </c>
      <c r="W311" s="12">
        <v>273</v>
      </c>
      <c r="X311" s="13">
        <f t="shared" si="59"/>
        <v>83165.968477477421</v>
      </c>
      <c r="Y311" s="13">
        <f t="shared" si="60"/>
        <v>1054.0100843236262</v>
      </c>
      <c r="Z311" s="14">
        <f t="shared" si="55"/>
        <v>207.91492119369354</v>
      </c>
      <c r="AA311" s="13">
        <f t="shared" si="61"/>
        <v>846.09516312993264</v>
      </c>
      <c r="AB311" s="13">
        <f t="shared" si="62"/>
        <v>82319.873314347482</v>
      </c>
      <c r="AC311" s="1">
        <f t="shared" si="63"/>
        <v>273</v>
      </c>
      <c r="AD311" s="47"/>
    </row>
    <row r="312" spans="17:30" x14ac:dyDescent="0.25">
      <c r="Q312" s="12">
        <v>274</v>
      </c>
      <c r="R312" s="13">
        <f t="shared" si="56"/>
        <v>0</v>
      </c>
      <c r="S312" s="13">
        <f t="shared" si="64"/>
        <v>0</v>
      </c>
      <c r="T312" s="14">
        <f t="shared" si="57"/>
        <v>0</v>
      </c>
      <c r="U312" s="13">
        <f t="shared" si="54"/>
        <v>0</v>
      </c>
      <c r="V312" s="13">
        <f t="shared" si="58"/>
        <v>0</v>
      </c>
      <c r="W312" s="12">
        <v>274</v>
      </c>
      <c r="X312" s="13">
        <f t="shared" si="59"/>
        <v>82319.873314347482</v>
      </c>
      <c r="Y312" s="13">
        <f t="shared" si="60"/>
        <v>1054.0100843236262</v>
      </c>
      <c r="Z312" s="14">
        <f t="shared" si="55"/>
        <v>205.7996832858687</v>
      </c>
      <c r="AA312" s="13">
        <f t="shared" si="61"/>
        <v>848.21040103775749</v>
      </c>
      <c r="AB312" s="13">
        <f t="shared" si="62"/>
        <v>81471.66291330973</v>
      </c>
      <c r="AC312" s="1">
        <f t="shared" si="63"/>
        <v>274</v>
      </c>
      <c r="AD312" s="47"/>
    </row>
    <row r="313" spans="17:30" x14ac:dyDescent="0.25">
      <c r="Q313" s="12">
        <v>275</v>
      </c>
      <c r="R313" s="13">
        <f t="shared" si="56"/>
        <v>0</v>
      </c>
      <c r="S313" s="13">
        <f t="shared" si="64"/>
        <v>0</v>
      </c>
      <c r="T313" s="14">
        <f t="shared" si="57"/>
        <v>0</v>
      </c>
      <c r="U313" s="13">
        <f t="shared" si="54"/>
        <v>0</v>
      </c>
      <c r="V313" s="13">
        <f t="shared" si="58"/>
        <v>0</v>
      </c>
      <c r="W313" s="12">
        <v>275</v>
      </c>
      <c r="X313" s="13">
        <f t="shared" si="59"/>
        <v>81471.66291330973</v>
      </c>
      <c r="Y313" s="13">
        <f t="shared" si="60"/>
        <v>1054.0100843236262</v>
      </c>
      <c r="Z313" s="14">
        <f t="shared" si="55"/>
        <v>203.67915728327432</v>
      </c>
      <c r="AA313" s="13">
        <f t="shared" si="61"/>
        <v>850.33092704035187</v>
      </c>
      <c r="AB313" s="13">
        <f t="shared" si="62"/>
        <v>80621.331986269375</v>
      </c>
      <c r="AC313" s="1">
        <f t="shared" si="63"/>
        <v>275</v>
      </c>
      <c r="AD313" s="47"/>
    </row>
    <row r="314" spans="17:30" x14ac:dyDescent="0.25">
      <c r="Q314" s="12">
        <v>276</v>
      </c>
      <c r="R314" s="13">
        <f t="shared" si="56"/>
        <v>0</v>
      </c>
      <c r="S314" s="13">
        <f t="shared" si="64"/>
        <v>0</v>
      </c>
      <c r="T314" s="14">
        <f t="shared" si="57"/>
        <v>0</v>
      </c>
      <c r="U314" s="13">
        <f t="shared" si="54"/>
        <v>0</v>
      </c>
      <c r="V314" s="13">
        <f t="shared" si="58"/>
        <v>0</v>
      </c>
      <c r="W314" s="12">
        <v>276</v>
      </c>
      <c r="X314" s="13">
        <f t="shared" si="59"/>
        <v>80621.331986269375</v>
      </c>
      <c r="Y314" s="13">
        <f t="shared" si="60"/>
        <v>1054.0100843236262</v>
      </c>
      <c r="Z314" s="14">
        <f t="shared" si="55"/>
        <v>201.55332996567344</v>
      </c>
      <c r="AA314" s="13">
        <f t="shared" si="61"/>
        <v>852.45675435795272</v>
      </c>
      <c r="AB314" s="13">
        <f t="shared" si="62"/>
        <v>79768.875231911428</v>
      </c>
      <c r="AC314" s="1">
        <f t="shared" si="63"/>
        <v>276</v>
      </c>
      <c r="AD314" s="47"/>
    </row>
    <row r="315" spans="17:30" x14ac:dyDescent="0.25">
      <c r="Q315" s="12">
        <v>277</v>
      </c>
      <c r="R315" s="13">
        <f t="shared" si="56"/>
        <v>0</v>
      </c>
      <c r="S315" s="13">
        <f t="shared" si="64"/>
        <v>0</v>
      </c>
      <c r="T315" s="14">
        <f t="shared" si="57"/>
        <v>0</v>
      </c>
      <c r="U315" s="13">
        <f t="shared" si="54"/>
        <v>0</v>
      </c>
      <c r="V315" s="13">
        <f t="shared" si="58"/>
        <v>0</v>
      </c>
      <c r="W315" s="12">
        <v>277</v>
      </c>
      <c r="X315" s="13">
        <f t="shared" si="59"/>
        <v>79768.875231911428</v>
      </c>
      <c r="Y315" s="13">
        <f t="shared" si="60"/>
        <v>1054.0100843236262</v>
      </c>
      <c r="Z315" s="14">
        <f t="shared" si="55"/>
        <v>199.42218807977858</v>
      </c>
      <c r="AA315" s="13">
        <f t="shared" si="61"/>
        <v>854.58789624384758</v>
      </c>
      <c r="AB315" s="13">
        <f t="shared" si="62"/>
        <v>78914.287335667585</v>
      </c>
      <c r="AC315" s="1">
        <f t="shared" si="63"/>
        <v>277</v>
      </c>
      <c r="AD315" s="47"/>
    </row>
    <row r="316" spans="17:30" x14ac:dyDescent="0.25">
      <c r="Q316" s="12">
        <v>278</v>
      </c>
      <c r="R316" s="13">
        <f t="shared" si="56"/>
        <v>0</v>
      </c>
      <c r="S316" s="13">
        <f t="shared" si="64"/>
        <v>0</v>
      </c>
      <c r="T316" s="14">
        <f t="shared" si="57"/>
        <v>0</v>
      </c>
      <c r="U316" s="13">
        <f t="shared" si="54"/>
        <v>0</v>
      </c>
      <c r="V316" s="13">
        <f t="shared" si="58"/>
        <v>0</v>
      </c>
      <c r="W316" s="12">
        <v>278</v>
      </c>
      <c r="X316" s="13">
        <f t="shared" si="59"/>
        <v>78914.287335667585</v>
      </c>
      <c r="Y316" s="13">
        <f t="shared" si="60"/>
        <v>1054.0100843236262</v>
      </c>
      <c r="Z316" s="14">
        <f t="shared" si="55"/>
        <v>197.28571833916897</v>
      </c>
      <c r="AA316" s="13">
        <f t="shared" si="61"/>
        <v>856.72436598445722</v>
      </c>
      <c r="AB316" s="13">
        <f t="shared" si="62"/>
        <v>78057.562969683131</v>
      </c>
      <c r="AC316" s="1">
        <f t="shared" si="63"/>
        <v>278</v>
      </c>
      <c r="AD316" s="47"/>
    </row>
    <row r="317" spans="17:30" x14ac:dyDescent="0.25">
      <c r="Q317" s="12">
        <v>279</v>
      </c>
      <c r="R317" s="13">
        <f t="shared" si="56"/>
        <v>0</v>
      </c>
      <c r="S317" s="13">
        <f t="shared" si="64"/>
        <v>0</v>
      </c>
      <c r="T317" s="14">
        <f t="shared" si="57"/>
        <v>0</v>
      </c>
      <c r="U317" s="13">
        <f t="shared" si="54"/>
        <v>0</v>
      </c>
      <c r="V317" s="13">
        <f t="shared" si="58"/>
        <v>0</v>
      </c>
      <c r="W317" s="12">
        <v>279</v>
      </c>
      <c r="X317" s="13">
        <f t="shared" si="59"/>
        <v>78057.562969683131</v>
      </c>
      <c r="Y317" s="13">
        <f t="shared" si="60"/>
        <v>1054.0100843236262</v>
      </c>
      <c r="Z317" s="14">
        <f t="shared" si="55"/>
        <v>195.14390742420781</v>
      </c>
      <c r="AA317" s="13">
        <f t="shared" si="61"/>
        <v>858.86617689941841</v>
      </c>
      <c r="AB317" s="13">
        <f t="shared" si="62"/>
        <v>77198.69679278371</v>
      </c>
      <c r="AC317" s="1">
        <f t="shared" si="63"/>
        <v>279</v>
      </c>
      <c r="AD317" s="47"/>
    </row>
    <row r="318" spans="17:30" x14ac:dyDescent="0.25">
      <c r="Q318" s="12">
        <v>280</v>
      </c>
      <c r="R318" s="13">
        <f t="shared" si="56"/>
        <v>0</v>
      </c>
      <c r="S318" s="13">
        <f t="shared" si="64"/>
        <v>0</v>
      </c>
      <c r="T318" s="14">
        <f t="shared" si="57"/>
        <v>0</v>
      </c>
      <c r="U318" s="13">
        <f t="shared" si="54"/>
        <v>0</v>
      </c>
      <c r="V318" s="13">
        <f t="shared" si="58"/>
        <v>0</v>
      </c>
      <c r="W318" s="12">
        <v>280</v>
      </c>
      <c r="X318" s="13">
        <f t="shared" si="59"/>
        <v>77198.69679278371</v>
      </c>
      <c r="Y318" s="13">
        <f t="shared" si="60"/>
        <v>1054.0100843236262</v>
      </c>
      <c r="Z318" s="14">
        <f t="shared" si="55"/>
        <v>192.99674198195927</v>
      </c>
      <c r="AA318" s="13">
        <f t="shared" si="61"/>
        <v>861.01334234166688</v>
      </c>
      <c r="AB318" s="13">
        <f t="shared" si="62"/>
        <v>76337.68345044204</v>
      </c>
      <c r="AC318" s="1">
        <f t="shared" si="63"/>
        <v>280</v>
      </c>
      <c r="AD318" s="47"/>
    </row>
    <row r="319" spans="17:30" x14ac:dyDescent="0.25">
      <c r="Q319" s="12">
        <v>281</v>
      </c>
      <c r="R319" s="13">
        <f t="shared" si="56"/>
        <v>0</v>
      </c>
      <c r="S319" s="13">
        <f t="shared" si="64"/>
        <v>0</v>
      </c>
      <c r="T319" s="14">
        <f t="shared" si="57"/>
        <v>0</v>
      </c>
      <c r="U319" s="13">
        <f t="shared" si="54"/>
        <v>0</v>
      </c>
      <c r="V319" s="13">
        <f t="shared" si="58"/>
        <v>0</v>
      </c>
      <c r="W319" s="12">
        <v>281</v>
      </c>
      <c r="X319" s="13">
        <f t="shared" si="59"/>
        <v>76337.68345044204</v>
      </c>
      <c r="Y319" s="13">
        <f t="shared" si="60"/>
        <v>1054.0100843236262</v>
      </c>
      <c r="Z319" s="14">
        <f t="shared" si="55"/>
        <v>190.84420862610509</v>
      </c>
      <c r="AA319" s="13">
        <f t="shared" si="61"/>
        <v>863.16587569752107</v>
      </c>
      <c r="AB319" s="13">
        <f t="shared" si="62"/>
        <v>75474.517574744517</v>
      </c>
      <c r="AC319" s="1">
        <f t="shared" si="63"/>
        <v>281</v>
      </c>
      <c r="AD319" s="47"/>
    </row>
    <row r="320" spans="17:30" x14ac:dyDescent="0.25">
      <c r="Q320" s="12">
        <v>282</v>
      </c>
      <c r="R320" s="13">
        <f t="shared" si="56"/>
        <v>0</v>
      </c>
      <c r="S320" s="13">
        <f t="shared" si="64"/>
        <v>0</v>
      </c>
      <c r="T320" s="14">
        <f t="shared" si="57"/>
        <v>0</v>
      </c>
      <c r="U320" s="13">
        <f t="shared" si="54"/>
        <v>0</v>
      </c>
      <c r="V320" s="13">
        <f t="shared" si="58"/>
        <v>0</v>
      </c>
      <c r="W320" s="12">
        <v>282</v>
      </c>
      <c r="X320" s="13">
        <f t="shared" si="59"/>
        <v>75474.517574744517</v>
      </c>
      <c r="Y320" s="13">
        <f t="shared" si="60"/>
        <v>1054.0100843236262</v>
      </c>
      <c r="Z320" s="14">
        <f t="shared" si="55"/>
        <v>188.68629393686129</v>
      </c>
      <c r="AA320" s="13">
        <f t="shared" si="61"/>
        <v>865.32379038676493</v>
      </c>
      <c r="AB320" s="13">
        <f t="shared" si="62"/>
        <v>74609.193784357747</v>
      </c>
      <c r="AC320" s="1">
        <f t="shared" si="63"/>
        <v>282</v>
      </c>
      <c r="AD320" s="47"/>
    </row>
    <row r="321" spans="17:30" x14ac:dyDescent="0.25">
      <c r="Q321" s="12">
        <v>283</v>
      </c>
      <c r="R321" s="13">
        <f t="shared" si="56"/>
        <v>0</v>
      </c>
      <c r="S321" s="13">
        <f t="shared" si="64"/>
        <v>0</v>
      </c>
      <c r="T321" s="14">
        <f t="shared" si="57"/>
        <v>0</v>
      </c>
      <c r="U321" s="13">
        <f t="shared" si="54"/>
        <v>0</v>
      </c>
      <c r="V321" s="13">
        <f t="shared" si="58"/>
        <v>0</v>
      </c>
      <c r="W321" s="12">
        <v>283</v>
      </c>
      <c r="X321" s="13">
        <f t="shared" si="59"/>
        <v>74609.193784357747</v>
      </c>
      <c r="Y321" s="13">
        <f t="shared" si="60"/>
        <v>1054.0100843236262</v>
      </c>
      <c r="Z321" s="14">
        <f t="shared" si="55"/>
        <v>186.52298446089435</v>
      </c>
      <c r="AA321" s="13">
        <f t="shared" si="61"/>
        <v>867.48709986273184</v>
      </c>
      <c r="AB321" s="13">
        <f t="shared" si="62"/>
        <v>73741.706684495017</v>
      </c>
      <c r="AC321" s="1">
        <f t="shared" si="63"/>
        <v>283</v>
      </c>
      <c r="AD321" s="47"/>
    </row>
    <row r="322" spans="17:30" x14ac:dyDescent="0.25">
      <c r="Q322" s="12">
        <v>284</v>
      </c>
      <c r="R322" s="13">
        <f t="shared" si="56"/>
        <v>0</v>
      </c>
      <c r="S322" s="13">
        <f t="shared" si="64"/>
        <v>0</v>
      </c>
      <c r="T322" s="14">
        <f t="shared" si="57"/>
        <v>0</v>
      </c>
      <c r="U322" s="13">
        <f t="shared" si="54"/>
        <v>0</v>
      </c>
      <c r="V322" s="13">
        <f t="shared" si="58"/>
        <v>0</v>
      </c>
      <c r="W322" s="12">
        <v>284</v>
      </c>
      <c r="X322" s="13">
        <f t="shared" si="59"/>
        <v>73741.706684495017</v>
      </c>
      <c r="Y322" s="13">
        <f t="shared" si="60"/>
        <v>1054.0100843236262</v>
      </c>
      <c r="Z322" s="14">
        <f t="shared" si="55"/>
        <v>184.35426671123753</v>
      </c>
      <c r="AA322" s="13">
        <f t="shared" si="61"/>
        <v>869.65581761238866</v>
      </c>
      <c r="AB322" s="13">
        <f t="shared" si="62"/>
        <v>72872.050866882622</v>
      </c>
      <c r="AC322" s="1">
        <f t="shared" si="63"/>
        <v>284</v>
      </c>
      <c r="AD322" s="47"/>
    </row>
    <row r="323" spans="17:30" x14ac:dyDescent="0.25">
      <c r="Q323" s="12">
        <v>285</v>
      </c>
      <c r="R323" s="13">
        <f t="shared" si="56"/>
        <v>0</v>
      </c>
      <c r="S323" s="13">
        <f t="shared" si="64"/>
        <v>0</v>
      </c>
      <c r="T323" s="14">
        <f t="shared" si="57"/>
        <v>0</v>
      </c>
      <c r="U323" s="13">
        <f t="shared" si="54"/>
        <v>0</v>
      </c>
      <c r="V323" s="13">
        <f t="shared" si="58"/>
        <v>0</v>
      </c>
      <c r="W323" s="12">
        <v>285</v>
      </c>
      <c r="X323" s="13">
        <f t="shared" si="59"/>
        <v>72872.050866882622</v>
      </c>
      <c r="Y323" s="13">
        <f t="shared" si="60"/>
        <v>1054.0100843236262</v>
      </c>
      <c r="Z323" s="14">
        <f t="shared" si="55"/>
        <v>182.18012716720656</v>
      </c>
      <c r="AA323" s="13">
        <f t="shared" si="61"/>
        <v>871.8299571564196</v>
      </c>
      <c r="AB323" s="13">
        <f t="shared" si="62"/>
        <v>72000.220909726209</v>
      </c>
      <c r="AC323" s="1">
        <f t="shared" si="63"/>
        <v>285</v>
      </c>
      <c r="AD323" s="47"/>
    </row>
    <row r="324" spans="17:30" x14ac:dyDescent="0.25">
      <c r="Q324" s="12">
        <v>286</v>
      </c>
      <c r="R324" s="13">
        <f t="shared" si="56"/>
        <v>0</v>
      </c>
      <c r="S324" s="13">
        <f t="shared" si="64"/>
        <v>0</v>
      </c>
      <c r="T324" s="14">
        <f t="shared" si="57"/>
        <v>0</v>
      </c>
      <c r="U324" s="13">
        <f t="shared" si="54"/>
        <v>0</v>
      </c>
      <c r="V324" s="13">
        <f t="shared" si="58"/>
        <v>0</v>
      </c>
      <c r="W324" s="12">
        <v>286</v>
      </c>
      <c r="X324" s="13">
        <f t="shared" si="59"/>
        <v>72000.220909726209</v>
      </c>
      <c r="Y324" s="13">
        <f t="shared" si="60"/>
        <v>1054.0100843236262</v>
      </c>
      <c r="Z324" s="14">
        <f t="shared" si="55"/>
        <v>180.00055227431551</v>
      </c>
      <c r="AA324" s="13">
        <f t="shared" si="61"/>
        <v>874.00953204931068</v>
      </c>
      <c r="AB324" s="13">
        <f t="shared" si="62"/>
        <v>71126.211377676897</v>
      </c>
      <c r="AC324" s="1">
        <f t="shared" si="63"/>
        <v>286</v>
      </c>
      <c r="AD324" s="47"/>
    </row>
    <row r="325" spans="17:30" x14ac:dyDescent="0.25">
      <c r="Q325" s="12">
        <v>287</v>
      </c>
      <c r="R325" s="13">
        <f t="shared" si="56"/>
        <v>0</v>
      </c>
      <c r="S325" s="13">
        <f t="shared" si="64"/>
        <v>0</v>
      </c>
      <c r="T325" s="14">
        <f t="shared" si="57"/>
        <v>0</v>
      </c>
      <c r="U325" s="13">
        <f t="shared" si="54"/>
        <v>0</v>
      </c>
      <c r="V325" s="13">
        <f t="shared" si="58"/>
        <v>0</v>
      </c>
      <c r="W325" s="12">
        <v>287</v>
      </c>
      <c r="X325" s="13">
        <f t="shared" si="59"/>
        <v>71126.211377676897</v>
      </c>
      <c r="Y325" s="13">
        <f t="shared" si="60"/>
        <v>1054.0100843236262</v>
      </c>
      <c r="Z325" s="14">
        <f t="shared" si="55"/>
        <v>177.81552844419221</v>
      </c>
      <c r="AA325" s="13">
        <f t="shared" si="61"/>
        <v>876.19455587943401</v>
      </c>
      <c r="AB325" s="13">
        <f t="shared" si="62"/>
        <v>70250.016821797457</v>
      </c>
      <c r="AC325" s="1">
        <f t="shared" si="63"/>
        <v>287</v>
      </c>
      <c r="AD325" s="47"/>
    </row>
    <row r="326" spans="17:30" x14ac:dyDescent="0.25">
      <c r="Q326" s="12">
        <v>288</v>
      </c>
      <c r="R326" s="13">
        <f t="shared" si="56"/>
        <v>0</v>
      </c>
      <c r="S326" s="13">
        <f t="shared" si="64"/>
        <v>0</v>
      </c>
      <c r="T326" s="14">
        <f t="shared" si="57"/>
        <v>0</v>
      </c>
      <c r="U326" s="13">
        <f t="shared" si="54"/>
        <v>0</v>
      </c>
      <c r="V326" s="13">
        <f t="shared" si="58"/>
        <v>0</v>
      </c>
      <c r="W326" s="12">
        <v>288</v>
      </c>
      <c r="X326" s="13">
        <f t="shared" si="59"/>
        <v>70250.016821797457</v>
      </c>
      <c r="Y326" s="13">
        <f t="shared" si="60"/>
        <v>1054.0100843236262</v>
      </c>
      <c r="Z326" s="14">
        <f t="shared" si="55"/>
        <v>175.62504205449363</v>
      </c>
      <c r="AA326" s="13">
        <f t="shared" si="61"/>
        <v>878.38504226913255</v>
      </c>
      <c r="AB326" s="13">
        <f t="shared" si="62"/>
        <v>69371.631779528325</v>
      </c>
      <c r="AC326" s="1">
        <f t="shared" si="63"/>
        <v>288</v>
      </c>
      <c r="AD326" s="47"/>
    </row>
    <row r="327" spans="17:30" x14ac:dyDescent="0.25">
      <c r="Q327" s="12">
        <v>289</v>
      </c>
      <c r="R327" s="13">
        <f t="shared" si="56"/>
        <v>0</v>
      </c>
      <c r="S327" s="13">
        <f t="shared" si="64"/>
        <v>0</v>
      </c>
      <c r="T327" s="14">
        <f t="shared" si="57"/>
        <v>0</v>
      </c>
      <c r="U327" s="13">
        <f t="shared" si="54"/>
        <v>0</v>
      </c>
      <c r="V327" s="13">
        <f t="shared" si="58"/>
        <v>0</v>
      </c>
      <c r="W327" s="12">
        <v>289</v>
      </c>
      <c r="X327" s="13">
        <f t="shared" si="59"/>
        <v>69371.631779528325</v>
      </c>
      <c r="Y327" s="13">
        <f t="shared" si="60"/>
        <v>1054.0100843236262</v>
      </c>
      <c r="Z327" s="14">
        <f t="shared" si="55"/>
        <v>173.42907944882083</v>
      </c>
      <c r="AA327" s="13">
        <f t="shared" si="61"/>
        <v>880.58100487480533</v>
      </c>
      <c r="AB327" s="13">
        <f t="shared" si="62"/>
        <v>68491.050774653515</v>
      </c>
      <c r="AC327" s="1">
        <f t="shared" si="63"/>
        <v>289</v>
      </c>
      <c r="AD327" s="47"/>
    </row>
    <row r="328" spans="17:30" x14ac:dyDescent="0.25">
      <c r="Q328" s="12">
        <v>290</v>
      </c>
      <c r="R328" s="13">
        <f t="shared" si="56"/>
        <v>0</v>
      </c>
      <c r="S328" s="13">
        <f t="shared" si="64"/>
        <v>0</v>
      </c>
      <c r="T328" s="14">
        <f t="shared" si="57"/>
        <v>0</v>
      </c>
      <c r="U328" s="13">
        <f t="shared" si="54"/>
        <v>0</v>
      </c>
      <c r="V328" s="13">
        <f t="shared" si="58"/>
        <v>0</v>
      </c>
      <c r="W328" s="12">
        <v>290</v>
      </c>
      <c r="X328" s="13">
        <f t="shared" si="59"/>
        <v>68491.050774653515</v>
      </c>
      <c r="Y328" s="13">
        <f t="shared" si="60"/>
        <v>1054.0100843236262</v>
      </c>
      <c r="Z328" s="14">
        <f t="shared" si="55"/>
        <v>171.22762693663378</v>
      </c>
      <c r="AA328" s="13">
        <f t="shared" si="61"/>
        <v>882.78245738699241</v>
      </c>
      <c r="AB328" s="13">
        <f t="shared" si="62"/>
        <v>67608.268317266527</v>
      </c>
      <c r="AC328" s="1">
        <f t="shared" si="63"/>
        <v>290</v>
      </c>
      <c r="AD328" s="47"/>
    </row>
    <row r="329" spans="17:30" x14ac:dyDescent="0.25">
      <c r="Q329" s="12">
        <v>291</v>
      </c>
      <c r="R329" s="13">
        <f t="shared" si="56"/>
        <v>0</v>
      </c>
      <c r="S329" s="13">
        <f t="shared" si="64"/>
        <v>0</v>
      </c>
      <c r="T329" s="14">
        <f t="shared" si="57"/>
        <v>0</v>
      </c>
      <c r="U329" s="13">
        <f t="shared" si="54"/>
        <v>0</v>
      </c>
      <c r="V329" s="13">
        <f t="shared" si="58"/>
        <v>0</v>
      </c>
      <c r="W329" s="12">
        <v>291</v>
      </c>
      <c r="X329" s="13">
        <f t="shared" si="59"/>
        <v>67608.268317266527</v>
      </c>
      <c r="Y329" s="13">
        <f t="shared" si="60"/>
        <v>1054.0100843236262</v>
      </c>
      <c r="Z329" s="14">
        <f t="shared" si="55"/>
        <v>169.02067079316632</v>
      </c>
      <c r="AA329" s="13">
        <f t="shared" si="61"/>
        <v>884.98941353045984</v>
      </c>
      <c r="AB329" s="13">
        <f t="shared" si="62"/>
        <v>66723.278903736064</v>
      </c>
      <c r="AC329" s="1">
        <f t="shared" si="63"/>
        <v>291</v>
      </c>
      <c r="AD329" s="47"/>
    </row>
    <row r="330" spans="17:30" x14ac:dyDescent="0.25">
      <c r="Q330" s="12">
        <v>292</v>
      </c>
      <c r="R330" s="13">
        <f t="shared" si="56"/>
        <v>0</v>
      </c>
      <c r="S330" s="13">
        <f t="shared" si="64"/>
        <v>0</v>
      </c>
      <c r="T330" s="14">
        <f t="shared" si="57"/>
        <v>0</v>
      </c>
      <c r="U330" s="13">
        <f t="shared" si="54"/>
        <v>0</v>
      </c>
      <c r="V330" s="13">
        <f t="shared" si="58"/>
        <v>0</v>
      </c>
      <c r="W330" s="12">
        <v>292</v>
      </c>
      <c r="X330" s="13">
        <f t="shared" si="59"/>
        <v>66723.278903736064</v>
      </c>
      <c r="Y330" s="13">
        <f t="shared" si="60"/>
        <v>1054.0100843236262</v>
      </c>
      <c r="Z330" s="14">
        <f t="shared" si="55"/>
        <v>166.80819725934015</v>
      </c>
      <c r="AA330" s="13">
        <f t="shared" si="61"/>
        <v>887.20188706428598</v>
      </c>
      <c r="AB330" s="13">
        <f t="shared" si="62"/>
        <v>65836.07701667177</v>
      </c>
      <c r="AC330" s="1">
        <f t="shared" si="63"/>
        <v>292</v>
      </c>
      <c r="AD330" s="47"/>
    </row>
    <row r="331" spans="17:30" x14ac:dyDescent="0.25">
      <c r="Q331" s="12">
        <v>293</v>
      </c>
      <c r="R331" s="13">
        <f t="shared" si="56"/>
        <v>0</v>
      </c>
      <c r="S331" s="13">
        <f t="shared" si="64"/>
        <v>0</v>
      </c>
      <c r="T331" s="14">
        <f t="shared" si="57"/>
        <v>0</v>
      </c>
      <c r="U331" s="13">
        <f t="shared" si="54"/>
        <v>0</v>
      </c>
      <c r="V331" s="13">
        <f t="shared" si="58"/>
        <v>0</v>
      </c>
      <c r="W331" s="12">
        <v>293</v>
      </c>
      <c r="X331" s="13">
        <f t="shared" si="59"/>
        <v>65836.07701667177</v>
      </c>
      <c r="Y331" s="13">
        <f t="shared" si="60"/>
        <v>1054.0100843236262</v>
      </c>
      <c r="Z331" s="14">
        <f t="shared" si="55"/>
        <v>164.59019254167941</v>
      </c>
      <c r="AA331" s="13">
        <f t="shared" si="61"/>
        <v>889.41989178194672</v>
      </c>
      <c r="AB331" s="13">
        <f t="shared" si="62"/>
        <v>64946.657124889825</v>
      </c>
      <c r="AC331" s="1">
        <f t="shared" si="63"/>
        <v>293</v>
      </c>
      <c r="AD331" s="47"/>
    </row>
    <row r="332" spans="17:30" x14ac:dyDescent="0.25">
      <c r="Q332" s="12">
        <v>294</v>
      </c>
      <c r="R332" s="13">
        <f t="shared" si="56"/>
        <v>0</v>
      </c>
      <c r="S332" s="13">
        <f t="shared" si="64"/>
        <v>0</v>
      </c>
      <c r="T332" s="14">
        <f t="shared" si="57"/>
        <v>0</v>
      </c>
      <c r="U332" s="13">
        <f t="shared" si="54"/>
        <v>0</v>
      </c>
      <c r="V332" s="13">
        <f t="shared" si="58"/>
        <v>0</v>
      </c>
      <c r="W332" s="12">
        <v>294</v>
      </c>
      <c r="X332" s="13">
        <f t="shared" si="59"/>
        <v>64946.657124889825</v>
      </c>
      <c r="Y332" s="13">
        <f t="shared" si="60"/>
        <v>1054.0100843236262</v>
      </c>
      <c r="Z332" s="14">
        <f t="shared" si="55"/>
        <v>162.36664281222457</v>
      </c>
      <c r="AA332" s="13">
        <f t="shared" si="61"/>
        <v>891.64344151140165</v>
      </c>
      <c r="AB332" s="13">
        <f t="shared" si="62"/>
        <v>64055.013683378427</v>
      </c>
      <c r="AC332" s="1">
        <f t="shared" si="63"/>
        <v>294</v>
      </c>
      <c r="AD332" s="47"/>
    </row>
    <row r="333" spans="17:30" x14ac:dyDescent="0.25">
      <c r="Q333" s="12">
        <v>295</v>
      </c>
      <c r="R333" s="13">
        <f t="shared" si="56"/>
        <v>0</v>
      </c>
      <c r="S333" s="13">
        <f t="shared" si="64"/>
        <v>0</v>
      </c>
      <c r="T333" s="14">
        <f t="shared" si="57"/>
        <v>0</v>
      </c>
      <c r="U333" s="13">
        <f t="shared" si="54"/>
        <v>0</v>
      </c>
      <c r="V333" s="13">
        <f t="shared" si="58"/>
        <v>0</v>
      </c>
      <c r="W333" s="12">
        <v>295</v>
      </c>
      <c r="X333" s="13">
        <f t="shared" si="59"/>
        <v>64055.013683378427</v>
      </c>
      <c r="Y333" s="13">
        <f t="shared" si="60"/>
        <v>1054.0100843236262</v>
      </c>
      <c r="Z333" s="14">
        <f t="shared" si="55"/>
        <v>160.13753420844606</v>
      </c>
      <c r="AA333" s="13">
        <f t="shared" si="61"/>
        <v>893.87255011518016</v>
      </c>
      <c r="AB333" s="13">
        <f t="shared" si="62"/>
        <v>63161.141133263249</v>
      </c>
      <c r="AC333" s="1">
        <f t="shared" si="63"/>
        <v>295</v>
      </c>
      <c r="AD333" s="47"/>
    </row>
    <row r="334" spans="17:30" x14ac:dyDescent="0.25">
      <c r="Q334" s="12">
        <v>296</v>
      </c>
      <c r="R334" s="13">
        <f t="shared" si="56"/>
        <v>0</v>
      </c>
      <c r="S334" s="13">
        <f t="shared" si="64"/>
        <v>0</v>
      </c>
      <c r="T334" s="14">
        <f t="shared" si="57"/>
        <v>0</v>
      </c>
      <c r="U334" s="13">
        <f t="shared" si="54"/>
        <v>0</v>
      </c>
      <c r="V334" s="13">
        <f t="shared" si="58"/>
        <v>0</v>
      </c>
      <c r="W334" s="12">
        <v>296</v>
      </c>
      <c r="X334" s="13">
        <f t="shared" si="59"/>
        <v>63161.141133263249</v>
      </c>
      <c r="Y334" s="13">
        <f t="shared" si="60"/>
        <v>1054.0100843236262</v>
      </c>
      <c r="Z334" s="14">
        <f t="shared" si="55"/>
        <v>157.90285283315811</v>
      </c>
      <c r="AA334" s="13">
        <f t="shared" si="61"/>
        <v>896.10723149046805</v>
      </c>
      <c r="AB334" s="13">
        <f t="shared" si="62"/>
        <v>62265.033901772782</v>
      </c>
      <c r="AC334" s="1">
        <f t="shared" si="63"/>
        <v>296</v>
      </c>
      <c r="AD334" s="47"/>
    </row>
    <row r="335" spans="17:30" x14ac:dyDescent="0.25">
      <c r="Q335" s="12">
        <v>297</v>
      </c>
      <c r="R335" s="13">
        <f t="shared" si="56"/>
        <v>0</v>
      </c>
      <c r="S335" s="13">
        <f t="shared" si="64"/>
        <v>0</v>
      </c>
      <c r="T335" s="14">
        <f t="shared" si="57"/>
        <v>0</v>
      </c>
      <c r="U335" s="13">
        <f t="shared" si="54"/>
        <v>0</v>
      </c>
      <c r="V335" s="13">
        <f t="shared" si="58"/>
        <v>0</v>
      </c>
      <c r="W335" s="12">
        <v>297</v>
      </c>
      <c r="X335" s="13">
        <f t="shared" si="59"/>
        <v>62265.033901772782</v>
      </c>
      <c r="Y335" s="13">
        <f t="shared" si="60"/>
        <v>1054.0100843236262</v>
      </c>
      <c r="Z335" s="14">
        <f t="shared" si="55"/>
        <v>155.66258475443195</v>
      </c>
      <c r="AA335" s="13">
        <f t="shared" si="61"/>
        <v>898.34749956919427</v>
      </c>
      <c r="AB335" s="13">
        <f t="shared" si="62"/>
        <v>61366.686402203588</v>
      </c>
      <c r="AC335" s="1">
        <f t="shared" si="63"/>
        <v>297</v>
      </c>
      <c r="AD335" s="47"/>
    </row>
    <row r="336" spans="17:30" x14ac:dyDescent="0.25">
      <c r="Q336" s="12">
        <v>298</v>
      </c>
      <c r="R336" s="13">
        <f t="shared" si="56"/>
        <v>0</v>
      </c>
      <c r="S336" s="13">
        <f t="shared" si="64"/>
        <v>0</v>
      </c>
      <c r="T336" s="14">
        <f t="shared" si="57"/>
        <v>0</v>
      </c>
      <c r="U336" s="13">
        <f t="shared" si="54"/>
        <v>0</v>
      </c>
      <c r="V336" s="13">
        <f t="shared" si="58"/>
        <v>0</v>
      </c>
      <c r="W336" s="12">
        <v>298</v>
      </c>
      <c r="X336" s="13">
        <f t="shared" si="59"/>
        <v>61366.686402203588</v>
      </c>
      <c r="Y336" s="13">
        <f t="shared" si="60"/>
        <v>1054.0100843236262</v>
      </c>
      <c r="Z336" s="14">
        <f t="shared" si="55"/>
        <v>153.41671600550896</v>
      </c>
      <c r="AA336" s="13">
        <f t="shared" si="61"/>
        <v>900.5933683181172</v>
      </c>
      <c r="AB336" s="13">
        <f t="shared" si="62"/>
        <v>60466.093033885474</v>
      </c>
      <c r="AC336" s="1">
        <f t="shared" si="63"/>
        <v>298</v>
      </c>
      <c r="AD336" s="47"/>
    </row>
    <row r="337" spans="17:30" x14ac:dyDescent="0.25">
      <c r="Q337" s="12">
        <v>299</v>
      </c>
      <c r="R337" s="13">
        <f t="shared" si="56"/>
        <v>0</v>
      </c>
      <c r="S337" s="13">
        <f t="shared" si="64"/>
        <v>0</v>
      </c>
      <c r="T337" s="14">
        <f t="shared" si="57"/>
        <v>0</v>
      </c>
      <c r="U337" s="13">
        <f t="shared" si="54"/>
        <v>0</v>
      </c>
      <c r="V337" s="13">
        <f t="shared" si="58"/>
        <v>0</v>
      </c>
      <c r="W337" s="12">
        <v>299</v>
      </c>
      <c r="X337" s="13">
        <f t="shared" si="59"/>
        <v>60466.093033885474</v>
      </c>
      <c r="Y337" s="13">
        <f t="shared" si="60"/>
        <v>1054.0100843236262</v>
      </c>
      <c r="Z337" s="14">
        <f t="shared" si="55"/>
        <v>151.16523258471366</v>
      </c>
      <c r="AA337" s="13">
        <f t="shared" si="61"/>
        <v>902.84485173891255</v>
      </c>
      <c r="AB337" s="13">
        <f t="shared" si="62"/>
        <v>59563.248182146563</v>
      </c>
      <c r="AC337" s="1">
        <f t="shared" si="63"/>
        <v>299</v>
      </c>
      <c r="AD337" s="47"/>
    </row>
    <row r="338" spans="17:30" x14ac:dyDescent="0.25">
      <c r="Q338" s="12">
        <v>300</v>
      </c>
      <c r="R338" s="13">
        <f t="shared" si="56"/>
        <v>0</v>
      </c>
      <c r="S338" s="13">
        <f t="shared" si="64"/>
        <v>0</v>
      </c>
      <c r="T338" s="14">
        <f t="shared" si="57"/>
        <v>0</v>
      </c>
      <c r="U338" s="13">
        <f t="shared" si="54"/>
        <v>0</v>
      </c>
      <c r="V338" s="13">
        <f t="shared" si="58"/>
        <v>0</v>
      </c>
      <c r="W338" s="12">
        <v>300</v>
      </c>
      <c r="X338" s="13">
        <f t="shared" si="59"/>
        <v>59563.248182146563</v>
      </c>
      <c r="Y338" s="13">
        <f t="shared" si="60"/>
        <v>1054.0100843236262</v>
      </c>
      <c r="Z338" s="14">
        <f t="shared" si="55"/>
        <v>148.9081204553664</v>
      </c>
      <c r="AA338" s="13">
        <f t="shared" si="61"/>
        <v>905.10196386825976</v>
      </c>
      <c r="AB338" s="13">
        <f t="shared" si="62"/>
        <v>58658.1462182783</v>
      </c>
      <c r="AC338" s="1">
        <f t="shared" si="63"/>
        <v>300</v>
      </c>
      <c r="AD338" s="47"/>
    </row>
    <row r="339" spans="17:30" x14ac:dyDescent="0.25">
      <c r="Q339" s="12">
        <v>301</v>
      </c>
      <c r="R339" s="13">
        <f t="shared" si="56"/>
        <v>0</v>
      </c>
      <c r="S339" s="13">
        <f t="shared" si="64"/>
        <v>0</v>
      </c>
      <c r="T339" s="14">
        <f t="shared" si="57"/>
        <v>0</v>
      </c>
      <c r="U339" s="13">
        <f t="shared" si="54"/>
        <v>0</v>
      </c>
      <c r="V339" s="13">
        <f t="shared" si="58"/>
        <v>0</v>
      </c>
      <c r="W339" s="12">
        <v>301</v>
      </c>
      <c r="X339" s="13">
        <f t="shared" si="59"/>
        <v>58658.1462182783</v>
      </c>
      <c r="Y339" s="13">
        <f t="shared" si="60"/>
        <v>1054.0100843236262</v>
      </c>
      <c r="Z339" s="14">
        <f t="shared" si="55"/>
        <v>146.64536554569574</v>
      </c>
      <c r="AA339" s="13">
        <f t="shared" si="61"/>
        <v>907.36471877793042</v>
      </c>
      <c r="AB339" s="13">
        <f t="shared" si="62"/>
        <v>57750.781499500372</v>
      </c>
      <c r="AC339" s="1">
        <f t="shared" si="63"/>
        <v>301</v>
      </c>
      <c r="AD339" s="47"/>
    </row>
    <row r="340" spans="17:30" x14ac:dyDescent="0.25">
      <c r="Q340" s="12">
        <v>302</v>
      </c>
      <c r="R340" s="13">
        <f t="shared" si="56"/>
        <v>0</v>
      </c>
      <c r="S340" s="13">
        <f t="shared" si="64"/>
        <v>0</v>
      </c>
      <c r="T340" s="14">
        <f t="shared" si="57"/>
        <v>0</v>
      </c>
      <c r="U340" s="13">
        <f t="shared" si="54"/>
        <v>0</v>
      </c>
      <c r="V340" s="13">
        <f t="shared" si="58"/>
        <v>0</v>
      </c>
      <c r="W340" s="12">
        <v>302</v>
      </c>
      <c r="X340" s="13">
        <f t="shared" si="59"/>
        <v>57750.781499500372</v>
      </c>
      <c r="Y340" s="13">
        <f t="shared" si="60"/>
        <v>1054.0100843236262</v>
      </c>
      <c r="Z340" s="14">
        <f t="shared" si="55"/>
        <v>144.37695374875094</v>
      </c>
      <c r="AA340" s="13">
        <f t="shared" si="61"/>
        <v>909.63313057487528</v>
      </c>
      <c r="AB340" s="13">
        <f t="shared" si="62"/>
        <v>56841.148368925496</v>
      </c>
      <c r="AC340" s="1">
        <f t="shared" si="63"/>
        <v>302</v>
      </c>
      <c r="AD340" s="47"/>
    </row>
    <row r="341" spans="17:30" x14ac:dyDescent="0.25">
      <c r="Q341" s="12">
        <v>303</v>
      </c>
      <c r="R341" s="13">
        <f t="shared" si="56"/>
        <v>0</v>
      </c>
      <c r="S341" s="13">
        <f t="shared" si="64"/>
        <v>0</v>
      </c>
      <c r="T341" s="14">
        <f t="shared" si="57"/>
        <v>0</v>
      </c>
      <c r="U341" s="13">
        <f t="shared" si="54"/>
        <v>0</v>
      </c>
      <c r="V341" s="13">
        <f t="shared" si="58"/>
        <v>0</v>
      </c>
      <c r="W341" s="12">
        <v>303</v>
      </c>
      <c r="X341" s="13">
        <f t="shared" si="59"/>
        <v>56841.148368925496</v>
      </c>
      <c r="Y341" s="13">
        <f t="shared" si="60"/>
        <v>1054.0100843236262</v>
      </c>
      <c r="Z341" s="14">
        <f t="shared" si="55"/>
        <v>142.10287092231374</v>
      </c>
      <c r="AA341" s="13">
        <f t="shared" si="61"/>
        <v>911.90721340131245</v>
      </c>
      <c r="AB341" s="13">
        <f t="shared" si="62"/>
        <v>55929.241155524185</v>
      </c>
      <c r="AC341" s="1">
        <f t="shared" si="63"/>
        <v>303</v>
      </c>
      <c r="AD341" s="47"/>
    </row>
    <row r="342" spans="17:30" x14ac:dyDescent="0.25">
      <c r="Q342" s="12">
        <v>304</v>
      </c>
      <c r="R342" s="13">
        <f t="shared" si="56"/>
        <v>0</v>
      </c>
      <c r="S342" s="13">
        <f t="shared" si="64"/>
        <v>0</v>
      </c>
      <c r="T342" s="14">
        <f t="shared" si="57"/>
        <v>0</v>
      </c>
      <c r="U342" s="13">
        <f t="shared" si="54"/>
        <v>0</v>
      </c>
      <c r="V342" s="13">
        <f t="shared" si="58"/>
        <v>0</v>
      </c>
      <c r="W342" s="12">
        <v>304</v>
      </c>
      <c r="X342" s="13">
        <f t="shared" si="59"/>
        <v>55929.241155524185</v>
      </c>
      <c r="Y342" s="13">
        <f t="shared" si="60"/>
        <v>1054.0100843236262</v>
      </c>
      <c r="Z342" s="14">
        <f t="shared" si="55"/>
        <v>139.82310288881044</v>
      </c>
      <c r="AA342" s="13">
        <f t="shared" si="61"/>
        <v>914.18698143481572</v>
      </c>
      <c r="AB342" s="13">
        <f t="shared" si="62"/>
        <v>55015.054174089368</v>
      </c>
      <c r="AC342" s="1">
        <f t="shared" si="63"/>
        <v>304</v>
      </c>
      <c r="AD342" s="47"/>
    </row>
    <row r="343" spans="17:30" x14ac:dyDescent="0.25">
      <c r="Q343" s="12">
        <v>305</v>
      </c>
      <c r="R343" s="13">
        <f t="shared" si="56"/>
        <v>0</v>
      </c>
      <c r="S343" s="13">
        <f t="shared" si="64"/>
        <v>0</v>
      </c>
      <c r="T343" s="14">
        <f t="shared" si="57"/>
        <v>0</v>
      </c>
      <c r="U343" s="13">
        <f t="shared" si="54"/>
        <v>0</v>
      </c>
      <c r="V343" s="13">
        <f t="shared" si="58"/>
        <v>0</v>
      </c>
      <c r="W343" s="12">
        <v>305</v>
      </c>
      <c r="X343" s="13">
        <f t="shared" si="59"/>
        <v>55015.054174089368</v>
      </c>
      <c r="Y343" s="13">
        <f t="shared" si="60"/>
        <v>1054.0100843236262</v>
      </c>
      <c r="Z343" s="14">
        <f t="shared" si="55"/>
        <v>137.53763543522342</v>
      </c>
      <c r="AA343" s="13">
        <f t="shared" si="61"/>
        <v>916.47244888840282</v>
      </c>
      <c r="AB343" s="13">
        <f t="shared" si="62"/>
        <v>54098.581725200966</v>
      </c>
      <c r="AC343" s="1">
        <f t="shared" si="63"/>
        <v>305</v>
      </c>
      <c r="AD343" s="47"/>
    </row>
    <row r="344" spans="17:30" x14ac:dyDescent="0.25">
      <c r="Q344" s="12">
        <v>306</v>
      </c>
      <c r="R344" s="13">
        <f t="shared" si="56"/>
        <v>0</v>
      </c>
      <c r="S344" s="13">
        <f t="shared" si="64"/>
        <v>0</v>
      </c>
      <c r="T344" s="14">
        <f t="shared" si="57"/>
        <v>0</v>
      </c>
      <c r="U344" s="13">
        <f t="shared" si="54"/>
        <v>0</v>
      </c>
      <c r="V344" s="13">
        <f t="shared" si="58"/>
        <v>0</v>
      </c>
      <c r="W344" s="12">
        <v>306</v>
      </c>
      <c r="X344" s="13">
        <f t="shared" si="59"/>
        <v>54098.581725200966</v>
      </c>
      <c r="Y344" s="13">
        <f t="shared" si="60"/>
        <v>1054.0100843236262</v>
      </c>
      <c r="Z344" s="14">
        <f t="shared" si="55"/>
        <v>135.2464543130024</v>
      </c>
      <c r="AA344" s="13">
        <f t="shared" si="61"/>
        <v>918.76363001062373</v>
      </c>
      <c r="AB344" s="13">
        <f t="shared" si="62"/>
        <v>53179.818095190341</v>
      </c>
      <c r="AC344" s="1">
        <f t="shared" si="63"/>
        <v>306</v>
      </c>
      <c r="AD344" s="47"/>
    </row>
    <row r="345" spans="17:30" x14ac:dyDescent="0.25">
      <c r="Q345" s="12">
        <v>307</v>
      </c>
      <c r="R345" s="13">
        <f t="shared" si="56"/>
        <v>0</v>
      </c>
      <c r="S345" s="13">
        <f t="shared" si="64"/>
        <v>0</v>
      </c>
      <c r="T345" s="14">
        <f t="shared" si="57"/>
        <v>0</v>
      </c>
      <c r="U345" s="13">
        <f t="shared" si="54"/>
        <v>0</v>
      </c>
      <c r="V345" s="13">
        <f t="shared" si="58"/>
        <v>0</v>
      </c>
      <c r="W345" s="12">
        <v>307</v>
      </c>
      <c r="X345" s="13">
        <f t="shared" si="59"/>
        <v>53179.818095190341</v>
      </c>
      <c r="Y345" s="13">
        <f t="shared" si="60"/>
        <v>1054.0100843236262</v>
      </c>
      <c r="Z345" s="14">
        <f t="shared" si="55"/>
        <v>132.94954523797585</v>
      </c>
      <c r="AA345" s="13">
        <f t="shared" si="61"/>
        <v>921.06053908565036</v>
      </c>
      <c r="AB345" s="13">
        <f t="shared" si="62"/>
        <v>52258.757556104691</v>
      </c>
      <c r="AC345" s="1">
        <f t="shared" si="63"/>
        <v>307</v>
      </c>
      <c r="AD345" s="47"/>
    </row>
    <row r="346" spans="17:30" x14ac:dyDescent="0.25">
      <c r="Q346" s="12">
        <v>308</v>
      </c>
      <c r="R346" s="13">
        <f t="shared" si="56"/>
        <v>0</v>
      </c>
      <c r="S346" s="13">
        <f t="shared" si="64"/>
        <v>0</v>
      </c>
      <c r="T346" s="14">
        <f t="shared" si="57"/>
        <v>0</v>
      </c>
      <c r="U346" s="13">
        <f t="shared" si="54"/>
        <v>0</v>
      </c>
      <c r="V346" s="13">
        <f t="shared" si="58"/>
        <v>0</v>
      </c>
      <c r="W346" s="12">
        <v>308</v>
      </c>
      <c r="X346" s="13">
        <f t="shared" si="59"/>
        <v>52258.757556104691</v>
      </c>
      <c r="Y346" s="13">
        <f t="shared" si="60"/>
        <v>1054.0100843236262</v>
      </c>
      <c r="Z346" s="14">
        <f t="shared" si="55"/>
        <v>130.64689389026174</v>
      </c>
      <c r="AA346" s="13">
        <f t="shared" si="61"/>
        <v>923.36319043336448</v>
      </c>
      <c r="AB346" s="13">
        <f t="shared" si="62"/>
        <v>51335.394365671324</v>
      </c>
      <c r="AC346" s="1">
        <f t="shared" si="63"/>
        <v>308</v>
      </c>
      <c r="AD346" s="47"/>
    </row>
    <row r="347" spans="17:30" x14ac:dyDescent="0.25">
      <c r="Q347" s="12">
        <v>309</v>
      </c>
      <c r="R347" s="13">
        <f t="shared" si="56"/>
        <v>0</v>
      </c>
      <c r="S347" s="13">
        <f t="shared" si="64"/>
        <v>0</v>
      </c>
      <c r="T347" s="14">
        <f t="shared" si="57"/>
        <v>0</v>
      </c>
      <c r="U347" s="13">
        <f t="shared" si="54"/>
        <v>0</v>
      </c>
      <c r="V347" s="13">
        <f t="shared" si="58"/>
        <v>0</v>
      </c>
      <c r="W347" s="12">
        <v>309</v>
      </c>
      <c r="X347" s="13">
        <f t="shared" si="59"/>
        <v>51335.394365671324</v>
      </c>
      <c r="Y347" s="13">
        <f t="shared" si="60"/>
        <v>1054.0100843236262</v>
      </c>
      <c r="Z347" s="14">
        <f t="shared" si="55"/>
        <v>128.33848591417831</v>
      </c>
      <c r="AA347" s="13">
        <f t="shared" si="61"/>
        <v>925.67159840944782</v>
      </c>
      <c r="AB347" s="13">
        <f t="shared" si="62"/>
        <v>50409.722767261876</v>
      </c>
      <c r="AC347" s="1">
        <f t="shared" si="63"/>
        <v>309</v>
      </c>
      <c r="AD347" s="47"/>
    </row>
    <row r="348" spans="17:30" x14ac:dyDescent="0.25">
      <c r="Q348" s="12">
        <v>310</v>
      </c>
      <c r="R348" s="13">
        <f t="shared" si="56"/>
        <v>0</v>
      </c>
      <c r="S348" s="13">
        <f t="shared" si="64"/>
        <v>0</v>
      </c>
      <c r="T348" s="14">
        <f t="shared" si="57"/>
        <v>0</v>
      </c>
      <c r="U348" s="13">
        <f t="shared" si="54"/>
        <v>0</v>
      </c>
      <c r="V348" s="13">
        <f t="shared" si="58"/>
        <v>0</v>
      </c>
      <c r="W348" s="12">
        <v>310</v>
      </c>
      <c r="X348" s="13">
        <f t="shared" si="59"/>
        <v>50409.722767261876</v>
      </c>
      <c r="Y348" s="13">
        <f t="shared" si="60"/>
        <v>1054.0100843236262</v>
      </c>
      <c r="Z348" s="14">
        <f t="shared" si="55"/>
        <v>126.02430691815469</v>
      </c>
      <c r="AA348" s="13">
        <f t="shared" si="61"/>
        <v>927.98577740547148</v>
      </c>
      <c r="AB348" s="13">
        <f t="shared" si="62"/>
        <v>49481.736989856407</v>
      </c>
      <c r="AC348" s="1">
        <f t="shared" si="63"/>
        <v>310</v>
      </c>
      <c r="AD348" s="47"/>
    </row>
    <row r="349" spans="17:30" x14ac:dyDescent="0.25">
      <c r="Q349" s="12">
        <v>311</v>
      </c>
      <c r="R349" s="13">
        <f t="shared" si="56"/>
        <v>0</v>
      </c>
      <c r="S349" s="13">
        <f t="shared" si="64"/>
        <v>0</v>
      </c>
      <c r="T349" s="14">
        <f t="shared" si="57"/>
        <v>0</v>
      </c>
      <c r="U349" s="13">
        <f t="shared" si="54"/>
        <v>0</v>
      </c>
      <c r="V349" s="13">
        <f t="shared" si="58"/>
        <v>0</v>
      </c>
      <c r="W349" s="12">
        <v>311</v>
      </c>
      <c r="X349" s="13">
        <f t="shared" si="59"/>
        <v>49481.736989856407</v>
      </c>
      <c r="Y349" s="13">
        <f t="shared" si="60"/>
        <v>1054.0100843236262</v>
      </c>
      <c r="Z349" s="14">
        <f t="shared" si="55"/>
        <v>123.70434247464101</v>
      </c>
      <c r="AA349" s="13">
        <f t="shared" si="61"/>
        <v>930.30574184898524</v>
      </c>
      <c r="AB349" s="13">
        <f t="shared" si="62"/>
        <v>48551.431248007422</v>
      </c>
      <c r="AC349" s="1">
        <f t="shared" si="63"/>
        <v>311</v>
      </c>
      <c r="AD349" s="47"/>
    </row>
    <row r="350" spans="17:30" x14ac:dyDescent="0.25">
      <c r="Q350" s="12">
        <v>312</v>
      </c>
      <c r="R350" s="13">
        <f t="shared" si="56"/>
        <v>0</v>
      </c>
      <c r="S350" s="13">
        <f t="shared" si="64"/>
        <v>0</v>
      </c>
      <c r="T350" s="14">
        <f t="shared" si="57"/>
        <v>0</v>
      </c>
      <c r="U350" s="13">
        <f t="shared" si="54"/>
        <v>0</v>
      </c>
      <c r="V350" s="13">
        <f t="shared" si="58"/>
        <v>0</v>
      </c>
      <c r="W350" s="12">
        <v>312</v>
      </c>
      <c r="X350" s="13">
        <f t="shared" si="59"/>
        <v>48551.431248007422</v>
      </c>
      <c r="Y350" s="13">
        <f t="shared" si="60"/>
        <v>1054.0100843236262</v>
      </c>
      <c r="Z350" s="14">
        <f t="shared" si="55"/>
        <v>121.37857812001856</v>
      </c>
      <c r="AA350" s="13">
        <f t="shared" si="61"/>
        <v>932.63150620360761</v>
      </c>
      <c r="AB350" s="13">
        <f t="shared" si="62"/>
        <v>47618.799741803814</v>
      </c>
      <c r="AC350" s="1">
        <f t="shared" si="63"/>
        <v>312</v>
      </c>
      <c r="AD350" s="47"/>
    </row>
    <row r="351" spans="17:30" x14ac:dyDescent="0.25">
      <c r="Q351" s="12">
        <v>313</v>
      </c>
      <c r="R351" s="13">
        <f t="shared" si="56"/>
        <v>0</v>
      </c>
      <c r="S351" s="13">
        <f t="shared" si="64"/>
        <v>0</v>
      </c>
      <c r="T351" s="14">
        <f t="shared" si="57"/>
        <v>0</v>
      </c>
      <c r="U351" s="13">
        <f t="shared" si="54"/>
        <v>0</v>
      </c>
      <c r="V351" s="13">
        <f t="shared" si="58"/>
        <v>0</v>
      </c>
      <c r="W351" s="12">
        <v>313</v>
      </c>
      <c r="X351" s="13">
        <f t="shared" si="59"/>
        <v>47618.799741803814</v>
      </c>
      <c r="Y351" s="13">
        <f t="shared" si="60"/>
        <v>1054.0100843236262</v>
      </c>
      <c r="Z351" s="14">
        <f t="shared" si="55"/>
        <v>119.04699935450952</v>
      </c>
      <c r="AA351" s="13">
        <f t="shared" si="61"/>
        <v>934.96308496911661</v>
      </c>
      <c r="AB351" s="13">
        <f t="shared" si="62"/>
        <v>46683.836656834697</v>
      </c>
      <c r="AC351" s="1">
        <f t="shared" si="63"/>
        <v>313</v>
      </c>
      <c r="AD351" s="47"/>
    </row>
    <row r="352" spans="17:30" x14ac:dyDescent="0.25">
      <c r="Q352" s="12">
        <v>314</v>
      </c>
      <c r="R352" s="13">
        <f t="shared" si="56"/>
        <v>0</v>
      </c>
      <c r="S352" s="13">
        <f t="shared" si="64"/>
        <v>0</v>
      </c>
      <c r="T352" s="14">
        <f t="shared" si="57"/>
        <v>0</v>
      </c>
      <c r="U352" s="13">
        <f t="shared" si="54"/>
        <v>0</v>
      </c>
      <c r="V352" s="13">
        <f t="shared" si="58"/>
        <v>0</v>
      </c>
      <c r="W352" s="12">
        <v>314</v>
      </c>
      <c r="X352" s="13">
        <f t="shared" si="59"/>
        <v>46683.836656834697</v>
      </c>
      <c r="Y352" s="13">
        <f t="shared" si="60"/>
        <v>1054.0100843236262</v>
      </c>
      <c r="Z352" s="14">
        <f t="shared" si="55"/>
        <v>116.70959164208675</v>
      </c>
      <c r="AA352" s="13">
        <f t="shared" si="61"/>
        <v>937.30049268153948</v>
      </c>
      <c r="AB352" s="13">
        <f t="shared" si="62"/>
        <v>45746.536164153156</v>
      </c>
      <c r="AC352" s="1">
        <f t="shared" si="63"/>
        <v>314</v>
      </c>
      <c r="AD352" s="47"/>
    </row>
    <row r="353" spans="17:30" x14ac:dyDescent="0.25">
      <c r="Q353" s="12">
        <v>315</v>
      </c>
      <c r="R353" s="13">
        <f t="shared" si="56"/>
        <v>0</v>
      </c>
      <c r="S353" s="13">
        <f t="shared" si="64"/>
        <v>0</v>
      </c>
      <c r="T353" s="14">
        <f t="shared" si="57"/>
        <v>0</v>
      </c>
      <c r="U353" s="13">
        <f t="shared" si="54"/>
        <v>0</v>
      </c>
      <c r="V353" s="13">
        <f t="shared" si="58"/>
        <v>0</v>
      </c>
      <c r="W353" s="12">
        <v>315</v>
      </c>
      <c r="X353" s="13">
        <f t="shared" si="59"/>
        <v>45746.536164153156</v>
      </c>
      <c r="Y353" s="13">
        <f t="shared" si="60"/>
        <v>1054.0100843236262</v>
      </c>
      <c r="Z353" s="14">
        <f t="shared" si="55"/>
        <v>114.36634041038288</v>
      </c>
      <c r="AA353" s="13">
        <f t="shared" si="61"/>
        <v>939.64374391324327</v>
      </c>
      <c r="AB353" s="13">
        <f t="shared" si="62"/>
        <v>44806.892420239914</v>
      </c>
      <c r="AC353" s="1">
        <f t="shared" si="63"/>
        <v>315</v>
      </c>
      <c r="AD353" s="47"/>
    </row>
    <row r="354" spans="17:30" x14ac:dyDescent="0.25">
      <c r="Q354" s="12">
        <v>316</v>
      </c>
      <c r="R354" s="13">
        <f t="shared" si="56"/>
        <v>0</v>
      </c>
      <c r="S354" s="13">
        <f t="shared" si="64"/>
        <v>0</v>
      </c>
      <c r="T354" s="14">
        <f t="shared" si="57"/>
        <v>0</v>
      </c>
      <c r="U354" s="13">
        <f t="shared" si="54"/>
        <v>0</v>
      </c>
      <c r="V354" s="13">
        <f t="shared" si="58"/>
        <v>0</v>
      </c>
      <c r="W354" s="12">
        <v>316</v>
      </c>
      <c r="X354" s="13">
        <f t="shared" si="59"/>
        <v>44806.892420239914</v>
      </c>
      <c r="Y354" s="13">
        <f t="shared" si="60"/>
        <v>1054.0100843236262</v>
      </c>
      <c r="Z354" s="14">
        <f t="shared" si="55"/>
        <v>112.01723105059978</v>
      </c>
      <c r="AA354" s="13">
        <f t="shared" si="61"/>
        <v>941.99285327302641</v>
      </c>
      <c r="AB354" s="13">
        <f t="shared" si="62"/>
        <v>43864.899566966888</v>
      </c>
      <c r="AC354" s="1">
        <f t="shared" si="63"/>
        <v>316</v>
      </c>
      <c r="AD354" s="47"/>
    </row>
    <row r="355" spans="17:30" x14ac:dyDescent="0.25">
      <c r="Q355" s="12">
        <v>317</v>
      </c>
      <c r="R355" s="13">
        <f t="shared" si="56"/>
        <v>0</v>
      </c>
      <c r="S355" s="13">
        <f t="shared" si="64"/>
        <v>0</v>
      </c>
      <c r="T355" s="14">
        <f t="shared" si="57"/>
        <v>0</v>
      </c>
      <c r="U355" s="13">
        <f t="shared" si="54"/>
        <v>0</v>
      </c>
      <c r="V355" s="13">
        <f t="shared" si="58"/>
        <v>0</v>
      </c>
      <c r="W355" s="12">
        <v>317</v>
      </c>
      <c r="X355" s="13">
        <f t="shared" si="59"/>
        <v>43864.899566966888</v>
      </c>
      <c r="Y355" s="13">
        <f t="shared" si="60"/>
        <v>1054.0100843236262</v>
      </c>
      <c r="Z355" s="14">
        <f t="shared" si="55"/>
        <v>109.66224891741722</v>
      </c>
      <c r="AA355" s="13">
        <f t="shared" si="61"/>
        <v>944.34783540620901</v>
      </c>
      <c r="AB355" s="13">
        <f t="shared" si="62"/>
        <v>42920.551731560678</v>
      </c>
      <c r="AC355" s="1">
        <f t="shared" si="63"/>
        <v>317</v>
      </c>
      <c r="AD355" s="47"/>
    </row>
    <row r="356" spans="17:30" x14ac:dyDescent="0.25">
      <c r="Q356" s="12">
        <v>318</v>
      </c>
      <c r="R356" s="13">
        <f t="shared" si="56"/>
        <v>0</v>
      </c>
      <c r="S356" s="13">
        <f t="shared" si="64"/>
        <v>0</v>
      </c>
      <c r="T356" s="14">
        <f t="shared" si="57"/>
        <v>0</v>
      </c>
      <c r="U356" s="13">
        <f t="shared" si="54"/>
        <v>0</v>
      </c>
      <c r="V356" s="13">
        <f t="shared" si="58"/>
        <v>0</v>
      </c>
      <c r="W356" s="12">
        <v>318</v>
      </c>
      <c r="X356" s="13">
        <f t="shared" si="59"/>
        <v>42920.551731560678</v>
      </c>
      <c r="Y356" s="13">
        <f t="shared" si="60"/>
        <v>1054.0100843236262</v>
      </c>
      <c r="Z356" s="14">
        <f t="shared" si="55"/>
        <v>107.30137932890169</v>
      </c>
      <c r="AA356" s="13">
        <f t="shared" si="61"/>
        <v>946.70870499472449</v>
      </c>
      <c r="AB356" s="13">
        <f t="shared" si="62"/>
        <v>41973.843026565955</v>
      </c>
      <c r="AC356" s="1">
        <f t="shared" si="63"/>
        <v>318</v>
      </c>
      <c r="AD356" s="47"/>
    </row>
    <row r="357" spans="17:30" x14ac:dyDescent="0.25">
      <c r="Q357" s="12">
        <v>319</v>
      </c>
      <c r="R357" s="13">
        <f t="shared" si="56"/>
        <v>0</v>
      </c>
      <c r="S357" s="13">
        <f t="shared" si="64"/>
        <v>0</v>
      </c>
      <c r="T357" s="14">
        <f t="shared" si="57"/>
        <v>0</v>
      </c>
      <c r="U357" s="13">
        <f t="shared" si="54"/>
        <v>0</v>
      </c>
      <c r="V357" s="13">
        <f t="shared" si="58"/>
        <v>0</v>
      </c>
      <c r="W357" s="12">
        <v>319</v>
      </c>
      <c r="X357" s="13">
        <f t="shared" si="59"/>
        <v>41973.843026565955</v>
      </c>
      <c r="Y357" s="13">
        <f t="shared" si="60"/>
        <v>1054.0100843236262</v>
      </c>
      <c r="Z357" s="14">
        <f t="shared" si="55"/>
        <v>104.9346075664149</v>
      </c>
      <c r="AA357" s="13">
        <f t="shared" si="61"/>
        <v>949.07547675721128</v>
      </c>
      <c r="AB357" s="13">
        <f t="shared" si="62"/>
        <v>41024.767549808741</v>
      </c>
      <c r="AC357" s="1">
        <f t="shared" si="63"/>
        <v>319</v>
      </c>
      <c r="AD357" s="47"/>
    </row>
    <row r="358" spans="17:30" x14ac:dyDescent="0.25">
      <c r="Q358" s="12">
        <v>320</v>
      </c>
      <c r="R358" s="13">
        <f t="shared" si="56"/>
        <v>0</v>
      </c>
      <c r="S358" s="13">
        <f t="shared" si="64"/>
        <v>0</v>
      </c>
      <c r="T358" s="14">
        <f t="shared" si="57"/>
        <v>0</v>
      </c>
      <c r="U358" s="13">
        <f t="shared" si="54"/>
        <v>0</v>
      </c>
      <c r="V358" s="13">
        <f t="shared" si="58"/>
        <v>0</v>
      </c>
      <c r="W358" s="12">
        <v>320</v>
      </c>
      <c r="X358" s="13">
        <f t="shared" si="59"/>
        <v>41024.767549808741</v>
      </c>
      <c r="Y358" s="13">
        <f t="shared" si="60"/>
        <v>1054.0100843236262</v>
      </c>
      <c r="Z358" s="14">
        <f t="shared" si="55"/>
        <v>102.56191887452185</v>
      </c>
      <c r="AA358" s="13">
        <f t="shared" si="61"/>
        <v>951.44816544910429</v>
      </c>
      <c r="AB358" s="13">
        <f t="shared" si="62"/>
        <v>40073.319384359638</v>
      </c>
      <c r="AC358" s="1">
        <f t="shared" si="63"/>
        <v>320</v>
      </c>
      <c r="AD358" s="47"/>
    </row>
    <row r="359" spans="17:30" x14ac:dyDescent="0.25">
      <c r="Q359" s="12">
        <v>321</v>
      </c>
      <c r="R359" s="13">
        <f t="shared" si="56"/>
        <v>0</v>
      </c>
      <c r="S359" s="13">
        <f t="shared" si="64"/>
        <v>0</v>
      </c>
      <c r="T359" s="14">
        <f t="shared" si="57"/>
        <v>0</v>
      </c>
      <c r="U359" s="13">
        <f t="shared" ref="U359:U398" si="65">S359-T359</f>
        <v>0</v>
      </c>
      <c r="V359" s="13">
        <f t="shared" si="58"/>
        <v>0</v>
      </c>
      <c r="W359" s="12">
        <v>321</v>
      </c>
      <c r="X359" s="13">
        <f t="shared" si="59"/>
        <v>40073.319384359638</v>
      </c>
      <c r="Y359" s="13">
        <f t="shared" si="60"/>
        <v>1054.0100843236262</v>
      </c>
      <c r="Z359" s="14">
        <f t="shared" ref="Z359:Z398" si="66">X359*$F$7/12</f>
        <v>100.1832984608991</v>
      </c>
      <c r="AA359" s="13">
        <f t="shared" si="61"/>
        <v>953.82678586272709</v>
      </c>
      <c r="AB359" s="13">
        <f t="shared" si="62"/>
        <v>39119.492598496909</v>
      </c>
      <c r="AC359" s="1">
        <f t="shared" si="63"/>
        <v>321</v>
      </c>
      <c r="AD359" s="47"/>
    </row>
    <row r="360" spans="17:30" x14ac:dyDescent="0.25">
      <c r="Q360" s="12">
        <v>322</v>
      </c>
      <c r="R360" s="13">
        <f t="shared" ref="R360:R399" si="67">V359</f>
        <v>0</v>
      </c>
      <c r="S360" s="13">
        <f t="shared" si="64"/>
        <v>0</v>
      </c>
      <c r="T360" s="14">
        <f t="shared" ref="T360:T398" si="68">R360*($F$5/12)</f>
        <v>0</v>
      </c>
      <c r="U360" s="13">
        <f t="shared" si="65"/>
        <v>0</v>
      </c>
      <c r="V360" s="13">
        <f t="shared" ref="V360:V398" si="69">R360-U360</f>
        <v>0</v>
      </c>
      <c r="W360" s="12">
        <v>322</v>
      </c>
      <c r="X360" s="13">
        <f t="shared" ref="X360:X398" si="70">AB359</f>
        <v>39119.492598496909</v>
      </c>
      <c r="Y360" s="13">
        <f t="shared" ref="Y360:Y398" si="71">IF(X360&gt;PMT($F$7/12,$F$8*12,-$F$4,0,),PMT($F$7/12,$F$8*12,-$F$4,0,),X360+Z360)</f>
        <v>1054.0100843236262</v>
      </c>
      <c r="Z360" s="14">
        <f t="shared" si="66"/>
        <v>97.798731496242269</v>
      </c>
      <c r="AA360" s="13">
        <f t="shared" ref="AA360:AA398" si="72">Y360-Z360</f>
        <v>956.21135282738396</v>
      </c>
      <c r="AB360" s="13">
        <f t="shared" ref="AB360:AB398" si="73">X360-AA360</f>
        <v>38163.281245669525</v>
      </c>
      <c r="AC360" s="1">
        <f t="shared" ref="AC360:AC399" si="74">W360</f>
        <v>322</v>
      </c>
      <c r="AD360" s="47"/>
    </row>
    <row r="361" spans="17:30" x14ac:dyDescent="0.25">
      <c r="Q361" s="12">
        <v>323</v>
      </c>
      <c r="R361" s="13">
        <f t="shared" si="67"/>
        <v>0</v>
      </c>
      <c r="S361" s="13">
        <f t="shared" ref="S361:S398" si="75">IF(R361&gt;PMT($F$5/12,$F$6*12,-$F$4,0,),PMT($F$5/12,$F$6*12,-$F$4,0,),R361+T361)</f>
        <v>0</v>
      </c>
      <c r="T361" s="14">
        <f t="shared" si="68"/>
        <v>0</v>
      </c>
      <c r="U361" s="13">
        <f t="shared" si="65"/>
        <v>0</v>
      </c>
      <c r="V361" s="13">
        <f t="shared" si="69"/>
        <v>0</v>
      </c>
      <c r="W361" s="12">
        <v>323</v>
      </c>
      <c r="X361" s="13">
        <f t="shared" si="70"/>
        <v>38163.281245669525</v>
      </c>
      <c r="Y361" s="13">
        <f t="shared" si="71"/>
        <v>1054.0100843236262</v>
      </c>
      <c r="Z361" s="14">
        <f t="shared" si="66"/>
        <v>95.408203114173816</v>
      </c>
      <c r="AA361" s="13">
        <f t="shared" si="72"/>
        <v>958.60188120945236</v>
      </c>
      <c r="AB361" s="13">
        <f t="shared" si="73"/>
        <v>37204.679364460069</v>
      </c>
      <c r="AC361" s="1">
        <f t="shared" si="74"/>
        <v>323</v>
      </c>
      <c r="AD361" s="47"/>
    </row>
    <row r="362" spans="17:30" x14ac:dyDescent="0.25">
      <c r="Q362" s="12">
        <v>324</v>
      </c>
      <c r="R362" s="13">
        <f t="shared" si="67"/>
        <v>0</v>
      </c>
      <c r="S362" s="13">
        <f t="shared" si="75"/>
        <v>0</v>
      </c>
      <c r="T362" s="14">
        <f t="shared" si="68"/>
        <v>0</v>
      </c>
      <c r="U362" s="13">
        <f t="shared" si="65"/>
        <v>0</v>
      </c>
      <c r="V362" s="13">
        <f t="shared" si="69"/>
        <v>0</v>
      </c>
      <c r="W362" s="12">
        <v>324</v>
      </c>
      <c r="X362" s="13">
        <f t="shared" si="70"/>
        <v>37204.679364460069</v>
      </c>
      <c r="Y362" s="13">
        <f t="shared" si="71"/>
        <v>1054.0100843236262</v>
      </c>
      <c r="Z362" s="14">
        <f t="shared" si="66"/>
        <v>93.011698411150178</v>
      </c>
      <c r="AA362" s="13">
        <f t="shared" si="72"/>
        <v>960.99838591247601</v>
      </c>
      <c r="AB362" s="13">
        <f t="shared" si="73"/>
        <v>36243.680978547593</v>
      </c>
      <c r="AC362" s="1">
        <f t="shared" si="74"/>
        <v>324</v>
      </c>
      <c r="AD362" s="47"/>
    </row>
    <row r="363" spans="17:30" x14ac:dyDescent="0.25">
      <c r="Q363" s="12">
        <v>325</v>
      </c>
      <c r="R363" s="13">
        <f t="shared" si="67"/>
        <v>0</v>
      </c>
      <c r="S363" s="13">
        <f t="shared" si="75"/>
        <v>0</v>
      </c>
      <c r="T363" s="14">
        <f t="shared" si="68"/>
        <v>0</v>
      </c>
      <c r="U363" s="13">
        <f t="shared" si="65"/>
        <v>0</v>
      </c>
      <c r="V363" s="13">
        <f t="shared" si="69"/>
        <v>0</v>
      </c>
      <c r="W363" s="12">
        <v>325</v>
      </c>
      <c r="X363" s="13">
        <f t="shared" si="70"/>
        <v>36243.680978547593</v>
      </c>
      <c r="Y363" s="13">
        <f t="shared" si="71"/>
        <v>1054.0100843236262</v>
      </c>
      <c r="Z363" s="14">
        <f t="shared" si="66"/>
        <v>90.609202446368968</v>
      </c>
      <c r="AA363" s="13">
        <f t="shared" si="72"/>
        <v>963.40088187725723</v>
      </c>
      <c r="AB363" s="13">
        <f t="shared" si="73"/>
        <v>35280.280096670336</v>
      </c>
      <c r="AC363" s="1">
        <f t="shared" si="74"/>
        <v>325</v>
      </c>
      <c r="AD363" s="47"/>
    </row>
    <row r="364" spans="17:30" x14ac:dyDescent="0.25">
      <c r="Q364" s="12">
        <v>326</v>
      </c>
      <c r="R364" s="13">
        <f t="shared" si="67"/>
        <v>0</v>
      </c>
      <c r="S364" s="13">
        <f t="shared" si="75"/>
        <v>0</v>
      </c>
      <c r="T364" s="14">
        <f t="shared" si="68"/>
        <v>0</v>
      </c>
      <c r="U364" s="13">
        <f t="shared" si="65"/>
        <v>0</v>
      </c>
      <c r="V364" s="13">
        <f t="shared" si="69"/>
        <v>0</v>
      </c>
      <c r="W364" s="12">
        <v>326</v>
      </c>
      <c r="X364" s="13">
        <f t="shared" si="70"/>
        <v>35280.280096670336</v>
      </c>
      <c r="Y364" s="13">
        <f t="shared" si="71"/>
        <v>1054.0100843236262</v>
      </c>
      <c r="Z364" s="14">
        <f t="shared" si="66"/>
        <v>88.200700241675847</v>
      </c>
      <c r="AA364" s="13">
        <f t="shared" si="72"/>
        <v>965.80938408195038</v>
      </c>
      <c r="AB364" s="13">
        <f t="shared" si="73"/>
        <v>34314.470712588387</v>
      </c>
      <c r="AC364" s="1">
        <f t="shared" si="74"/>
        <v>326</v>
      </c>
      <c r="AD364" s="47"/>
    </row>
    <row r="365" spans="17:30" x14ac:dyDescent="0.25">
      <c r="Q365" s="12">
        <v>327</v>
      </c>
      <c r="R365" s="13">
        <f t="shared" si="67"/>
        <v>0</v>
      </c>
      <c r="S365" s="13">
        <f t="shared" si="75"/>
        <v>0</v>
      </c>
      <c r="T365" s="14">
        <f t="shared" si="68"/>
        <v>0</v>
      </c>
      <c r="U365" s="13">
        <f t="shared" si="65"/>
        <v>0</v>
      </c>
      <c r="V365" s="13">
        <f t="shared" si="69"/>
        <v>0</v>
      </c>
      <c r="W365" s="12">
        <v>327</v>
      </c>
      <c r="X365" s="13">
        <f t="shared" si="70"/>
        <v>34314.470712588387</v>
      </c>
      <c r="Y365" s="13">
        <f t="shared" si="71"/>
        <v>1054.0100843236262</v>
      </c>
      <c r="Z365" s="14">
        <f t="shared" si="66"/>
        <v>85.786176781470957</v>
      </c>
      <c r="AA365" s="13">
        <f t="shared" si="72"/>
        <v>968.22390754215519</v>
      </c>
      <c r="AB365" s="13">
        <f t="shared" si="73"/>
        <v>33346.246805046234</v>
      </c>
      <c r="AC365" s="1">
        <f t="shared" si="74"/>
        <v>327</v>
      </c>
      <c r="AD365" s="47"/>
    </row>
    <row r="366" spans="17:30" x14ac:dyDescent="0.25">
      <c r="Q366" s="12">
        <v>328</v>
      </c>
      <c r="R366" s="13">
        <f t="shared" si="67"/>
        <v>0</v>
      </c>
      <c r="S366" s="13">
        <f t="shared" si="75"/>
        <v>0</v>
      </c>
      <c r="T366" s="14">
        <f t="shared" si="68"/>
        <v>0</v>
      </c>
      <c r="U366" s="13">
        <f t="shared" si="65"/>
        <v>0</v>
      </c>
      <c r="V366" s="13">
        <f t="shared" si="69"/>
        <v>0</v>
      </c>
      <c r="W366" s="12">
        <v>328</v>
      </c>
      <c r="X366" s="13">
        <f t="shared" si="70"/>
        <v>33346.246805046234</v>
      </c>
      <c r="Y366" s="13">
        <f t="shared" si="71"/>
        <v>1054.0100843236262</v>
      </c>
      <c r="Z366" s="14">
        <f t="shared" si="66"/>
        <v>83.365617012615573</v>
      </c>
      <c r="AA366" s="13">
        <f t="shared" si="72"/>
        <v>970.64446731101066</v>
      </c>
      <c r="AB366" s="13">
        <f t="shared" si="73"/>
        <v>32375.602337735225</v>
      </c>
      <c r="AC366" s="1">
        <f t="shared" si="74"/>
        <v>328</v>
      </c>
      <c r="AD366" s="47"/>
    </row>
    <row r="367" spans="17:30" x14ac:dyDescent="0.25">
      <c r="Q367" s="12">
        <v>329</v>
      </c>
      <c r="R367" s="13">
        <f t="shared" si="67"/>
        <v>0</v>
      </c>
      <c r="S367" s="13">
        <f t="shared" si="75"/>
        <v>0</v>
      </c>
      <c r="T367" s="14">
        <f t="shared" si="68"/>
        <v>0</v>
      </c>
      <c r="U367" s="13">
        <f t="shared" si="65"/>
        <v>0</v>
      </c>
      <c r="V367" s="13">
        <f t="shared" si="69"/>
        <v>0</v>
      </c>
      <c r="W367" s="12">
        <v>329</v>
      </c>
      <c r="X367" s="13">
        <f t="shared" si="70"/>
        <v>32375.602337735225</v>
      </c>
      <c r="Y367" s="13">
        <f t="shared" si="71"/>
        <v>1054.0100843236262</v>
      </c>
      <c r="Z367" s="14">
        <f t="shared" si="66"/>
        <v>80.939005844338055</v>
      </c>
      <c r="AA367" s="13">
        <f t="shared" si="72"/>
        <v>973.07107847928819</v>
      </c>
      <c r="AB367" s="13">
        <f t="shared" si="73"/>
        <v>31402.531259255935</v>
      </c>
      <c r="AC367" s="1">
        <f t="shared" si="74"/>
        <v>329</v>
      </c>
      <c r="AD367" s="47"/>
    </row>
    <row r="368" spans="17:30" x14ac:dyDescent="0.25">
      <c r="Q368" s="12">
        <v>330</v>
      </c>
      <c r="R368" s="13">
        <f t="shared" si="67"/>
        <v>0</v>
      </c>
      <c r="S368" s="13">
        <f t="shared" si="75"/>
        <v>0</v>
      </c>
      <c r="T368" s="14">
        <f t="shared" si="68"/>
        <v>0</v>
      </c>
      <c r="U368" s="13">
        <f t="shared" si="65"/>
        <v>0</v>
      </c>
      <c r="V368" s="13">
        <f t="shared" si="69"/>
        <v>0</v>
      </c>
      <c r="W368" s="12">
        <v>330</v>
      </c>
      <c r="X368" s="13">
        <f t="shared" si="70"/>
        <v>31402.531259255935</v>
      </c>
      <c r="Y368" s="13">
        <f t="shared" si="71"/>
        <v>1054.0100843236262</v>
      </c>
      <c r="Z368" s="14">
        <f t="shared" si="66"/>
        <v>78.506328148139843</v>
      </c>
      <c r="AA368" s="13">
        <f t="shared" si="72"/>
        <v>975.50375617548639</v>
      </c>
      <c r="AB368" s="13">
        <f t="shared" si="73"/>
        <v>30427.027503080448</v>
      </c>
      <c r="AC368" s="1">
        <f t="shared" si="74"/>
        <v>330</v>
      </c>
      <c r="AD368" s="47"/>
    </row>
    <row r="369" spans="17:30" x14ac:dyDescent="0.25">
      <c r="Q369" s="12">
        <v>331</v>
      </c>
      <c r="R369" s="13">
        <f t="shared" si="67"/>
        <v>0</v>
      </c>
      <c r="S369" s="13">
        <f t="shared" si="75"/>
        <v>0</v>
      </c>
      <c r="T369" s="14">
        <f t="shared" si="68"/>
        <v>0</v>
      </c>
      <c r="U369" s="13">
        <f t="shared" si="65"/>
        <v>0</v>
      </c>
      <c r="V369" s="13">
        <f t="shared" si="69"/>
        <v>0</v>
      </c>
      <c r="W369" s="12">
        <v>331</v>
      </c>
      <c r="X369" s="13">
        <f t="shared" si="70"/>
        <v>30427.027503080448</v>
      </c>
      <c r="Y369" s="13">
        <f t="shared" si="71"/>
        <v>1054.0100843236262</v>
      </c>
      <c r="Z369" s="14">
        <f t="shared" si="66"/>
        <v>76.067568757701125</v>
      </c>
      <c r="AA369" s="13">
        <f t="shared" si="72"/>
        <v>977.94251556592508</v>
      </c>
      <c r="AB369" s="13">
        <f t="shared" si="73"/>
        <v>29449.084987514521</v>
      </c>
      <c r="AC369" s="1">
        <f t="shared" si="74"/>
        <v>331</v>
      </c>
      <c r="AD369" s="47"/>
    </row>
    <row r="370" spans="17:30" x14ac:dyDescent="0.25">
      <c r="Q370" s="12">
        <v>332</v>
      </c>
      <c r="R370" s="13">
        <f t="shared" si="67"/>
        <v>0</v>
      </c>
      <c r="S370" s="13">
        <f t="shared" si="75"/>
        <v>0</v>
      </c>
      <c r="T370" s="14">
        <f t="shared" si="68"/>
        <v>0</v>
      </c>
      <c r="U370" s="13">
        <f t="shared" si="65"/>
        <v>0</v>
      </c>
      <c r="V370" s="13">
        <f t="shared" si="69"/>
        <v>0</v>
      </c>
      <c r="W370" s="12">
        <v>332</v>
      </c>
      <c r="X370" s="13">
        <f t="shared" si="70"/>
        <v>29449.084987514521</v>
      </c>
      <c r="Y370" s="13">
        <f t="shared" si="71"/>
        <v>1054.0100843236262</v>
      </c>
      <c r="Z370" s="14">
        <f t="shared" si="66"/>
        <v>73.622712468786304</v>
      </c>
      <c r="AA370" s="13">
        <f t="shared" si="72"/>
        <v>980.3873718548399</v>
      </c>
      <c r="AB370" s="13">
        <f t="shared" si="73"/>
        <v>28468.697615659683</v>
      </c>
      <c r="AC370" s="1">
        <f t="shared" si="74"/>
        <v>332</v>
      </c>
      <c r="AD370" s="47"/>
    </row>
    <row r="371" spans="17:30" x14ac:dyDescent="0.25">
      <c r="Q371" s="12">
        <v>333</v>
      </c>
      <c r="R371" s="13">
        <f t="shared" si="67"/>
        <v>0</v>
      </c>
      <c r="S371" s="13">
        <f t="shared" si="75"/>
        <v>0</v>
      </c>
      <c r="T371" s="14">
        <f t="shared" si="68"/>
        <v>0</v>
      </c>
      <c r="U371" s="13">
        <f t="shared" si="65"/>
        <v>0</v>
      </c>
      <c r="V371" s="13">
        <f t="shared" si="69"/>
        <v>0</v>
      </c>
      <c r="W371" s="12">
        <v>333</v>
      </c>
      <c r="X371" s="13">
        <f t="shared" si="70"/>
        <v>28468.697615659683</v>
      </c>
      <c r="Y371" s="13">
        <f t="shared" si="71"/>
        <v>1054.0100843236262</v>
      </c>
      <c r="Z371" s="14">
        <f t="shared" si="66"/>
        <v>71.171744039149203</v>
      </c>
      <c r="AA371" s="13">
        <f t="shared" si="72"/>
        <v>982.838340284477</v>
      </c>
      <c r="AB371" s="13">
        <f t="shared" si="73"/>
        <v>27485.859275375205</v>
      </c>
      <c r="AC371" s="1">
        <f t="shared" si="74"/>
        <v>333</v>
      </c>
      <c r="AD371" s="47"/>
    </row>
    <row r="372" spans="17:30" x14ac:dyDescent="0.25">
      <c r="Q372" s="12">
        <v>334</v>
      </c>
      <c r="R372" s="13">
        <f t="shared" si="67"/>
        <v>0</v>
      </c>
      <c r="S372" s="13">
        <f t="shared" si="75"/>
        <v>0</v>
      </c>
      <c r="T372" s="14">
        <f t="shared" si="68"/>
        <v>0</v>
      </c>
      <c r="U372" s="13">
        <f t="shared" si="65"/>
        <v>0</v>
      </c>
      <c r="V372" s="13">
        <f t="shared" si="69"/>
        <v>0</v>
      </c>
      <c r="W372" s="12">
        <v>334</v>
      </c>
      <c r="X372" s="13">
        <f t="shared" si="70"/>
        <v>27485.859275375205</v>
      </c>
      <c r="Y372" s="13">
        <f t="shared" si="71"/>
        <v>1054.0100843236262</v>
      </c>
      <c r="Z372" s="14">
        <f t="shared" si="66"/>
        <v>68.714648188438005</v>
      </c>
      <c r="AA372" s="13">
        <f t="shared" si="72"/>
        <v>985.2954361351882</v>
      </c>
      <c r="AB372" s="13">
        <f t="shared" si="73"/>
        <v>26500.563839240018</v>
      </c>
      <c r="AC372" s="1">
        <f t="shared" si="74"/>
        <v>334</v>
      </c>
      <c r="AD372" s="47"/>
    </row>
    <row r="373" spans="17:30" x14ac:dyDescent="0.25">
      <c r="Q373" s="12">
        <v>335</v>
      </c>
      <c r="R373" s="13">
        <f t="shared" si="67"/>
        <v>0</v>
      </c>
      <c r="S373" s="13">
        <f t="shared" si="75"/>
        <v>0</v>
      </c>
      <c r="T373" s="14">
        <f t="shared" si="68"/>
        <v>0</v>
      </c>
      <c r="U373" s="13">
        <f t="shared" si="65"/>
        <v>0</v>
      </c>
      <c r="V373" s="13">
        <f t="shared" si="69"/>
        <v>0</v>
      </c>
      <c r="W373" s="12">
        <v>335</v>
      </c>
      <c r="X373" s="13">
        <f t="shared" si="70"/>
        <v>26500.563839240018</v>
      </c>
      <c r="Y373" s="13">
        <f t="shared" si="71"/>
        <v>1054.0100843236262</v>
      </c>
      <c r="Z373" s="14">
        <f t="shared" si="66"/>
        <v>66.251409598100039</v>
      </c>
      <c r="AA373" s="13">
        <f t="shared" si="72"/>
        <v>987.75867472552613</v>
      </c>
      <c r="AB373" s="13">
        <f t="shared" si="73"/>
        <v>25512.805164514491</v>
      </c>
      <c r="AC373" s="1">
        <f t="shared" si="74"/>
        <v>335</v>
      </c>
      <c r="AD373" s="47"/>
    </row>
    <row r="374" spans="17:30" x14ac:dyDescent="0.25">
      <c r="Q374" s="12">
        <v>336</v>
      </c>
      <c r="R374" s="13">
        <f t="shared" si="67"/>
        <v>0</v>
      </c>
      <c r="S374" s="13">
        <f t="shared" si="75"/>
        <v>0</v>
      </c>
      <c r="T374" s="14">
        <f t="shared" si="68"/>
        <v>0</v>
      </c>
      <c r="U374" s="13">
        <f t="shared" si="65"/>
        <v>0</v>
      </c>
      <c r="V374" s="13">
        <f t="shared" si="69"/>
        <v>0</v>
      </c>
      <c r="W374" s="12">
        <v>336</v>
      </c>
      <c r="X374" s="13">
        <f t="shared" si="70"/>
        <v>25512.805164514491</v>
      </c>
      <c r="Y374" s="13">
        <f t="shared" si="71"/>
        <v>1054.0100843236262</v>
      </c>
      <c r="Z374" s="14">
        <f t="shared" si="66"/>
        <v>63.782012911286223</v>
      </c>
      <c r="AA374" s="13">
        <f t="shared" si="72"/>
        <v>990.22807141234</v>
      </c>
      <c r="AB374" s="13">
        <f t="shared" si="73"/>
        <v>24522.577093102151</v>
      </c>
      <c r="AC374" s="1">
        <f t="shared" si="74"/>
        <v>336</v>
      </c>
      <c r="AD374" s="47"/>
    </row>
    <row r="375" spans="17:30" x14ac:dyDescent="0.25">
      <c r="Q375" s="12">
        <v>337</v>
      </c>
      <c r="R375" s="13">
        <f t="shared" si="67"/>
        <v>0</v>
      </c>
      <c r="S375" s="13">
        <f t="shared" si="75"/>
        <v>0</v>
      </c>
      <c r="T375" s="14">
        <f t="shared" si="68"/>
        <v>0</v>
      </c>
      <c r="U375" s="13">
        <f t="shared" si="65"/>
        <v>0</v>
      </c>
      <c r="V375" s="13">
        <f t="shared" si="69"/>
        <v>0</v>
      </c>
      <c r="W375" s="12">
        <v>337</v>
      </c>
      <c r="X375" s="13">
        <f t="shared" si="70"/>
        <v>24522.577093102151</v>
      </c>
      <c r="Y375" s="13">
        <f t="shared" si="71"/>
        <v>1054.0100843236262</v>
      </c>
      <c r="Z375" s="14">
        <f t="shared" si="66"/>
        <v>61.306442732755379</v>
      </c>
      <c r="AA375" s="13">
        <f t="shared" si="72"/>
        <v>992.7036415908708</v>
      </c>
      <c r="AB375" s="13">
        <f t="shared" si="73"/>
        <v>23529.873451511281</v>
      </c>
      <c r="AC375" s="1">
        <f t="shared" si="74"/>
        <v>337</v>
      </c>
      <c r="AD375" s="47"/>
    </row>
    <row r="376" spans="17:30" x14ac:dyDescent="0.25">
      <c r="Q376" s="12">
        <v>338</v>
      </c>
      <c r="R376" s="13">
        <f t="shared" si="67"/>
        <v>0</v>
      </c>
      <c r="S376" s="13">
        <f t="shared" si="75"/>
        <v>0</v>
      </c>
      <c r="T376" s="14">
        <f t="shared" si="68"/>
        <v>0</v>
      </c>
      <c r="U376" s="13">
        <f t="shared" si="65"/>
        <v>0</v>
      </c>
      <c r="V376" s="13">
        <f t="shared" si="69"/>
        <v>0</v>
      </c>
      <c r="W376" s="12">
        <v>338</v>
      </c>
      <c r="X376" s="13">
        <f t="shared" si="70"/>
        <v>23529.873451511281</v>
      </c>
      <c r="Y376" s="13">
        <f t="shared" si="71"/>
        <v>1054.0100843236262</v>
      </c>
      <c r="Z376" s="14">
        <f t="shared" si="66"/>
        <v>58.824683628778196</v>
      </c>
      <c r="AA376" s="13">
        <f t="shared" si="72"/>
        <v>995.185400694848</v>
      </c>
      <c r="AB376" s="13">
        <f t="shared" si="73"/>
        <v>22534.688050816432</v>
      </c>
      <c r="AC376" s="1">
        <f t="shared" si="74"/>
        <v>338</v>
      </c>
      <c r="AD376" s="47"/>
    </row>
    <row r="377" spans="17:30" x14ac:dyDescent="0.25">
      <c r="Q377" s="12">
        <v>339</v>
      </c>
      <c r="R377" s="13">
        <f t="shared" si="67"/>
        <v>0</v>
      </c>
      <c r="S377" s="13">
        <f t="shared" si="75"/>
        <v>0</v>
      </c>
      <c r="T377" s="14">
        <f t="shared" si="68"/>
        <v>0</v>
      </c>
      <c r="U377" s="13">
        <f t="shared" si="65"/>
        <v>0</v>
      </c>
      <c r="V377" s="13">
        <f t="shared" si="69"/>
        <v>0</v>
      </c>
      <c r="W377" s="12">
        <v>339</v>
      </c>
      <c r="X377" s="13">
        <f t="shared" si="70"/>
        <v>22534.688050816432</v>
      </c>
      <c r="Y377" s="13">
        <f t="shared" si="71"/>
        <v>1054.0100843236262</v>
      </c>
      <c r="Z377" s="14">
        <f t="shared" si="66"/>
        <v>56.336720127041076</v>
      </c>
      <c r="AA377" s="13">
        <f t="shared" si="72"/>
        <v>997.67336419658511</v>
      </c>
      <c r="AB377" s="13">
        <f t="shared" si="73"/>
        <v>21537.014686619848</v>
      </c>
      <c r="AC377" s="1">
        <f t="shared" si="74"/>
        <v>339</v>
      </c>
      <c r="AD377" s="47"/>
    </row>
    <row r="378" spans="17:30" x14ac:dyDescent="0.25">
      <c r="Q378" s="12">
        <v>340</v>
      </c>
      <c r="R378" s="13">
        <f t="shared" si="67"/>
        <v>0</v>
      </c>
      <c r="S378" s="13">
        <f t="shared" si="75"/>
        <v>0</v>
      </c>
      <c r="T378" s="14">
        <f t="shared" si="68"/>
        <v>0</v>
      </c>
      <c r="U378" s="13">
        <f t="shared" si="65"/>
        <v>0</v>
      </c>
      <c r="V378" s="13">
        <f t="shared" si="69"/>
        <v>0</v>
      </c>
      <c r="W378" s="12">
        <v>340</v>
      </c>
      <c r="X378" s="13">
        <f t="shared" si="70"/>
        <v>21537.014686619848</v>
      </c>
      <c r="Y378" s="13">
        <f t="shared" si="71"/>
        <v>1054.0100843236262</v>
      </c>
      <c r="Z378" s="14">
        <f t="shared" si="66"/>
        <v>53.842536716549624</v>
      </c>
      <c r="AA378" s="13">
        <f t="shared" si="72"/>
        <v>1000.1675476070766</v>
      </c>
      <c r="AB378" s="13">
        <f t="shared" si="73"/>
        <v>20536.847139012771</v>
      </c>
      <c r="AC378" s="1">
        <f t="shared" si="74"/>
        <v>340</v>
      </c>
      <c r="AD378" s="47"/>
    </row>
    <row r="379" spans="17:30" x14ac:dyDescent="0.25">
      <c r="Q379" s="12">
        <v>341</v>
      </c>
      <c r="R379" s="13">
        <f t="shared" si="67"/>
        <v>0</v>
      </c>
      <c r="S379" s="13">
        <f t="shared" si="75"/>
        <v>0</v>
      </c>
      <c r="T379" s="14">
        <f t="shared" si="68"/>
        <v>0</v>
      </c>
      <c r="U379" s="13">
        <f t="shared" si="65"/>
        <v>0</v>
      </c>
      <c r="V379" s="13">
        <f t="shared" si="69"/>
        <v>0</v>
      </c>
      <c r="W379" s="12">
        <v>341</v>
      </c>
      <c r="X379" s="13">
        <f t="shared" si="70"/>
        <v>20536.847139012771</v>
      </c>
      <c r="Y379" s="13">
        <f t="shared" si="71"/>
        <v>1054.0100843236262</v>
      </c>
      <c r="Z379" s="14">
        <f t="shared" si="66"/>
        <v>51.342117847531931</v>
      </c>
      <c r="AA379" s="13">
        <f t="shared" si="72"/>
        <v>1002.6679664760943</v>
      </c>
      <c r="AB379" s="13">
        <f t="shared" si="73"/>
        <v>19534.179172536675</v>
      </c>
      <c r="AC379" s="1">
        <f t="shared" si="74"/>
        <v>341</v>
      </c>
      <c r="AD379" s="47"/>
    </row>
    <row r="380" spans="17:30" x14ac:dyDescent="0.25">
      <c r="Q380" s="12">
        <v>342</v>
      </c>
      <c r="R380" s="13">
        <f t="shared" si="67"/>
        <v>0</v>
      </c>
      <c r="S380" s="13">
        <f t="shared" si="75"/>
        <v>0</v>
      </c>
      <c r="T380" s="14">
        <f t="shared" si="68"/>
        <v>0</v>
      </c>
      <c r="U380" s="13">
        <f t="shared" si="65"/>
        <v>0</v>
      </c>
      <c r="V380" s="13">
        <f t="shared" si="69"/>
        <v>0</v>
      </c>
      <c r="W380" s="12">
        <v>342</v>
      </c>
      <c r="X380" s="13">
        <f t="shared" si="70"/>
        <v>19534.179172536675</v>
      </c>
      <c r="Y380" s="13">
        <f t="shared" si="71"/>
        <v>1054.0100843236262</v>
      </c>
      <c r="Z380" s="14">
        <f t="shared" si="66"/>
        <v>48.835447931341683</v>
      </c>
      <c r="AA380" s="13">
        <f t="shared" si="72"/>
        <v>1005.1746363922845</v>
      </c>
      <c r="AB380" s="13">
        <f t="shared" si="73"/>
        <v>18529.004536144392</v>
      </c>
      <c r="AC380" s="1">
        <f t="shared" si="74"/>
        <v>342</v>
      </c>
      <c r="AD380" s="47"/>
    </row>
    <row r="381" spans="17:30" x14ac:dyDescent="0.25">
      <c r="Q381" s="12">
        <v>343</v>
      </c>
      <c r="R381" s="13">
        <f t="shared" si="67"/>
        <v>0</v>
      </c>
      <c r="S381" s="13">
        <f t="shared" si="75"/>
        <v>0</v>
      </c>
      <c r="T381" s="14">
        <f t="shared" si="68"/>
        <v>0</v>
      </c>
      <c r="U381" s="13">
        <f t="shared" si="65"/>
        <v>0</v>
      </c>
      <c r="V381" s="13">
        <f t="shared" si="69"/>
        <v>0</v>
      </c>
      <c r="W381" s="12">
        <v>343</v>
      </c>
      <c r="X381" s="13">
        <f t="shared" si="70"/>
        <v>18529.004536144392</v>
      </c>
      <c r="Y381" s="13">
        <f t="shared" si="71"/>
        <v>1054.0100843236262</v>
      </c>
      <c r="Z381" s="14">
        <f t="shared" si="66"/>
        <v>46.322511340360983</v>
      </c>
      <c r="AA381" s="13">
        <f t="shared" si="72"/>
        <v>1007.6875729832652</v>
      </c>
      <c r="AB381" s="13">
        <f t="shared" si="73"/>
        <v>17521.316963161127</v>
      </c>
      <c r="AC381" s="1">
        <f t="shared" si="74"/>
        <v>343</v>
      </c>
      <c r="AD381" s="47"/>
    </row>
    <row r="382" spans="17:30" x14ac:dyDescent="0.25">
      <c r="Q382" s="12">
        <v>344</v>
      </c>
      <c r="R382" s="13">
        <f t="shared" si="67"/>
        <v>0</v>
      </c>
      <c r="S382" s="13">
        <f t="shared" si="75"/>
        <v>0</v>
      </c>
      <c r="T382" s="14">
        <f t="shared" si="68"/>
        <v>0</v>
      </c>
      <c r="U382" s="13">
        <f t="shared" si="65"/>
        <v>0</v>
      </c>
      <c r="V382" s="13">
        <f t="shared" si="69"/>
        <v>0</v>
      </c>
      <c r="W382" s="12">
        <v>344</v>
      </c>
      <c r="X382" s="13">
        <f t="shared" si="70"/>
        <v>17521.316963161127</v>
      </c>
      <c r="Y382" s="13">
        <f t="shared" si="71"/>
        <v>1054.0100843236262</v>
      </c>
      <c r="Z382" s="14">
        <f t="shared" si="66"/>
        <v>43.803292407902823</v>
      </c>
      <c r="AA382" s="13">
        <f t="shared" si="72"/>
        <v>1010.2067919157233</v>
      </c>
      <c r="AB382" s="13">
        <f t="shared" si="73"/>
        <v>16511.110171245404</v>
      </c>
      <c r="AC382" s="1">
        <f t="shared" si="74"/>
        <v>344</v>
      </c>
      <c r="AD382" s="47"/>
    </row>
    <row r="383" spans="17:30" x14ac:dyDescent="0.25">
      <c r="Q383" s="12">
        <v>345</v>
      </c>
      <c r="R383" s="13">
        <f t="shared" si="67"/>
        <v>0</v>
      </c>
      <c r="S383" s="13">
        <f t="shared" si="75"/>
        <v>0</v>
      </c>
      <c r="T383" s="14">
        <f t="shared" si="68"/>
        <v>0</v>
      </c>
      <c r="U383" s="13">
        <f t="shared" si="65"/>
        <v>0</v>
      </c>
      <c r="V383" s="13">
        <f t="shared" si="69"/>
        <v>0</v>
      </c>
      <c r="W383" s="12">
        <v>345</v>
      </c>
      <c r="X383" s="13">
        <f t="shared" si="70"/>
        <v>16511.110171245404</v>
      </c>
      <c r="Y383" s="13">
        <f t="shared" si="71"/>
        <v>1054.0100843236262</v>
      </c>
      <c r="Z383" s="14">
        <f t="shared" si="66"/>
        <v>41.277775428113507</v>
      </c>
      <c r="AA383" s="13">
        <f t="shared" si="72"/>
        <v>1012.7323088955127</v>
      </c>
      <c r="AB383" s="13">
        <f t="shared" si="73"/>
        <v>15498.377862349891</v>
      </c>
      <c r="AC383" s="1">
        <f t="shared" si="74"/>
        <v>345</v>
      </c>
      <c r="AD383" s="47"/>
    </row>
    <row r="384" spans="17:30" x14ac:dyDescent="0.25">
      <c r="Q384" s="12">
        <v>346</v>
      </c>
      <c r="R384" s="13">
        <f t="shared" si="67"/>
        <v>0</v>
      </c>
      <c r="S384" s="13">
        <f t="shared" si="75"/>
        <v>0</v>
      </c>
      <c r="T384" s="14">
        <f t="shared" si="68"/>
        <v>0</v>
      </c>
      <c r="U384" s="13">
        <f t="shared" si="65"/>
        <v>0</v>
      </c>
      <c r="V384" s="13">
        <f t="shared" si="69"/>
        <v>0</v>
      </c>
      <c r="W384" s="12">
        <v>346</v>
      </c>
      <c r="X384" s="13">
        <f t="shared" si="70"/>
        <v>15498.377862349891</v>
      </c>
      <c r="Y384" s="13">
        <f t="shared" si="71"/>
        <v>1054.0100843236262</v>
      </c>
      <c r="Z384" s="14">
        <f t="shared" si="66"/>
        <v>38.74594465587473</v>
      </c>
      <c r="AA384" s="13">
        <f t="shared" si="72"/>
        <v>1015.2641396677515</v>
      </c>
      <c r="AB384" s="13">
        <f t="shared" si="73"/>
        <v>14483.113722682139</v>
      </c>
      <c r="AC384" s="1">
        <f t="shared" si="74"/>
        <v>346</v>
      </c>
      <c r="AD384" s="47"/>
    </row>
    <row r="385" spans="17:30" x14ac:dyDescent="0.25">
      <c r="Q385" s="12">
        <v>347</v>
      </c>
      <c r="R385" s="13">
        <f t="shared" si="67"/>
        <v>0</v>
      </c>
      <c r="S385" s="13">
        <f t="shared" si="75"/>
        <v>0</v>
      </c>
      <c r="T385" s="14">
        <f t="shared" si="68"/>
        <v>0</v>
      </c>
      <c r="U385" s="13">
        <f t="shared" si="65"/>
        <v>0</v>
      </c>
      <c r="V385" s="13">
        <f t="shared" si="69"/>
        <v>0</v>
      </c>
      <c r="W385" s="12">
        <v>347</v>
      </c>
      <c r="X385" s="13">
        <f t="shared" si="70"/>
        <v>14483.113722682139</v>
      </c>
      <c r="Y385" s="13">
        <f t="shared" si="71"/>
        <v>1054.0100843236262</v>
      </c>
      <c r="Z385" s="14">
        <f t="shared" si="66"/>
        <v>36.207784306705342</v>
      </c>
      <c r="AA385" s="13">
        <f t="shared" si="72"/>
        <v>1017.8023000169209</v>
      </c>
      <c r="AB385" s="13">
        <f t="shared" si="73"/>
        <v>13465.311422665218</v>
      </c>
      <c r="AC385" s="1">
        <f t="shared" si="74"/>
        <v>347</v>
      </c>
      <c r="AD385" s="47"/>
    </row>
    <row r="386" spans="17:30" x14ac:dyDescent="0.25">
      <c r="Q386" s="12">
        <v>348</v>
      </c>
      <c r="R386" s="13">
        <f t="shared" si="67"/>
        <v>0</v>
      </c>
      <c r="S386" s="13">
        <f t="shared" si="75"/>
        <v>0</v>
      </c>
      <c r="T386" s="14">
        <f t="shared" si="68"/>
        <v>0</v>
      </c>
      <c r="U386" s="13">
        <f t="shared" si="65"/>
        <v>0</v>
      </c>
      <c r="V386" s="13">
        <f t="shared" si="69"/>
        <v>0</v>
      </c>
      <c r="W386" s="12">
        <v>348</v>
      </c>
      <c r="X386" s="13">
        <f t="shared" si="70"/>
        <v>13465.311422665218</v>
      </c>
      <c r="Y386" s="13">
        <f t="shared" si="71"/>
        <v>1054.0100843236262</v>
      </c>
      <c r="Z386" s="14">
        <f t="shared" si="66"/>
        <v>33.663278556663045</v>
      </c>
      <c r="AA386" s="13">
        <f t="shared" si="72"/>
        <v>1020.3468057669631</v>
      </c>
      <c r="AB386" s="13">
        <f t="shared" si="73"/>
        <v>12444.964616898254</v>
      </c>
      <c r="AC386" s="1">
        <f t="shared" si="74"/>
        <v>348</v>
      </c>
      <c r="AD386" s="47"/>
    </row>
    <row r="387" spans="17:30" x14ac:dyDescent="0.25">
      <c r="Q387" s="12">
        <v>349</v>
      </c>
      <c r="R387" s="13">
        <f t="shared" si="67"/>
        <v>0</v>
      </c>
      <c r="S387" s="13">
        <f t="shared" si="75"/>
        <v>0</v>
      </c>
      <c r="T387" s="14">
        <f t="shared" si="68"/>
        <v>0</v>
      </c>
      <c r="U387" s="13">
        <f t="shared" si="65"/>
        <v>0</v>
      </c>
      <c r="V387" s="13">
        <f t="shared" si="69"/>
        <v>0</v>
      </c>
      <c r="W387" s="12">
        <v>349</v>
      </c>
      <c r="X387" s="13">
        <f t="shared" si="70"/>
        <v>12444.964616898254</v>
      </c>
      <c r="Y387" s="13">
        <f t="shared" si="71"/>
        <v>1054.0100843236262</v>
      </c>
      <c r="Z387" s="14">
        <f t="shared" si="66"/>
        <v>31.112411542245635</v>
      </c>
      <c r="AA387" s="13">
        <f t="shared" si="72"/>
        <v>1022.8976727813806</v>
      </c>
      <c r="AB387" s="13">
        <f t="shared" si="73"/>
        <v>11422.066944116874</v>
      </c>
      <c r="AC387" s="1">
        <f t="shared" si="74"/>
        <v>349</v>
      </c>
      <c r="AD387" s="47"/>
    </row>
    <row r="388" spans="17:30" x14ac:dyDescent="0.25">
      <c r="Q388" s="12">
        <v>350</v>
      </c>
      <c r="R388" s="13">
        <f t="shared" si="67"/>
        <v>0</v>
      </c>
      <c r="S388" s="13">
        <f t="shared" si="75"/>
        <v>0</v>
      </c>
      <c r="T388" s="14">
        <f t="shared" si="68"/>
        <v>0</v>
      </c>
      <c r="U388" s="13">
        <f t="shared" si="65"/>
        <v>0</v>
      </c>
      <c r="V388" s="13">
        <f t="shared" si="69"/>
        <v>0</v>
      </c>
      <c r="W388" s="12">
        <v>350</v>
      </c>
      <c r="X388" s="13">
        <f t="shared" si="70"/>
        <v>11422.066944116874</v>
      </c>
      <c r="Y388" s="13">
        <f t="shared" si="71"/>
        <v>1054.0100843236262</v>
      </c>
      <c r="Z388" s="14">
        <f t="shared" si="66"/>
        <v>28.555167360292184</v>
      </c>
      <c r="AA388" s="13">
        <f t="shared" si="72"/>
        <v>1025.454916963334</v>
      </c>
      <c r="AB388" s="13">
        <f t="shared" si="73"/>
        <v>10396.61202715354</v>
      </c>
      <c r="AC388" s="1">
        <f t="shared" si="74"/>
        <v>350</v>
      </c>
      <c r="AD388" s="47"/>
    </row>
    <row r="389" spans="17:30" x14ac:dyDescent="0.25">
      <c r="Q389" s="12">
        <v>351</v>
      </c>
      <c r="R389" s="13">
        <f t="shared" si="67"/>
        <v>0</v>
      </c>
      <c r="S389" s="13">
        <f t="shared" si="75"/>
        <v>0</v>
      </c>
      <c r="T389" s="14">
        <f t="shared" si="68"/>
        <v>0</v>
      </c>
      <c r="U389" s="13">
        <f t="shared" si="65"/>
        <v>0</v>
      </c>
      <c r="V389" s="13">
        <f t="shared" si="69"/>
        <v>0</v>
      </c>
      <c r="W389" s="12">
        <v>351</v>
      </c>
      <c r="X389" s="13">
        <f t="shared" si="70"/>
        <v>10396.61202715354</v>
      </c>
      <c r="Y389" s="13">
        <f t="shared" si="71"/>
        <v>1054.0100843236262</v>
      </c>
      <c r="Z389" s="14">
        <f t="shared" si="66"/>
        <v>25.991530067883847</v>
      </c>
      <c r="AA389" s="13">
        <f t="shared" si="72"/>
        <v>1028.0185542557424</v>
      </c>
      <c r="AB389" s="13">
        <f t="shared" si="73"/>
        <v>9368.5934728977973</v>
      </c>
      <c r="AC389" s="1">
        <f t="shared" si="74"/>
        <v>351</v>
      </c>
      <c r="AD389" s="47"/>
    </row>
    <row r="390" spans="17:30" x14ac:dyDescent="0.25">
      <c r="Q390" s="12">
        <v>352</v>
      </c>
      <c r="R390" s="13">
        <f t="shared" si="67"/>
        <v>0</v>
      </c>
      <c r="S390" s="13">
        <f t="shared" si="75"/>
        <v>0</v>
      </c>
      <c r="T390" s="14">
        <f t="shared" si="68"/>
        <v>0</v>
      </c>
      <c r="U390" s="13">
        <f t="shared" si="65"/>
        <v>0</v>
      </c>
      <c r="V390" s="13">
        <f t="shared" si="69"/>
        <v>0</v>
      </c>
      <c r="W390" s="12">
        <v>352</v>
      </c>
      <c r="X390" s="13">
        <f t="shared" si="70"/>
        <v>9368.5934728977973</v>
      </c>
      <c r="Y390" s="13">
        <f t="shared" si="71"/>
        <v>1054.0100843236262</v>
      </c>
      <c r="Z390" s="14">
        <f t="shared" si="66"/>
        <v>23.421483682244489</v>
      </c>
      <c r="AA390" s="13">
        <f t="shared" si="72"/>
        <v>1030.5886006413816</v>
      </c>
      <c r="AB390" s="13">
        <f t="shared" si="73"/>
        <v>8338.0048722564152</v>
      </c>
      <c r="AC390" s="1">
        <f t="shared" si="74"/>
        <v>352</v>
      </c>
      <c r="AD390" s="47"/>
    </row>
    <row r="391" spans="17:30" x14ac:dyDescent="0.25">
      <c r="Q391" s="12">
        <v>353</v>
      </c>
      <c r="R391" s="13">
        <f t="shared" si="67"/>
        <v>0</v>
      </c>
      <c r="S391" s="13">
        <f t="shared" si="75"/>
        <v>0</v>
      </c>
      <c r="T391" s="14">
        <f t="shared" si="68"/>
        <v>0</v>
      </c>
      <c r="U391" s="13">
        <f t="shared" si="65"/>
        <v>0</v>
      </c>
      <c r="V391" s="13">
        <f t="shared" si="69"/>
        <v>0</v>
      </c>
      <c r="W391" s="12">
        <v>353</v>
      </c>
      <c r="X391" s="13">
        <f t="shared" si="70"/>
        <v>8338.0048722564152</v>
      </c>
      <c r="Y391" s="13">
        <f t="shared" si="71"/>
        <v>1054.0100843236262</v>
      </c>
      <c r="Z391" s="14">
        <f t="shared" si="66"/>
        <v>20.845012180641039</v>
      </c>
      <c r="AA391" s="13">
        <f t="shared" si="72"/>
        <v>1033.1650721429851</v>
      </c>
      <c r="AB391" s="13">
        <f t="shared" si="73"/>
        <v>7304.8398001134301</v>
      </c>
      <c r="AC391" s="1">
        <f t="shared" si="74"/>
        <v>353</v>
      </c>
      <c r="AD391" s="47"/>
    </row>
    <row r="392" spans="17:30" x14ac:dyDescent="0.25">
      <c r="Q392" s="12">
        <v>354</v>
      </c>
      <c r="R392" s="13">
        <f t="shared" si="67"/>
        <v>0</v>
      </c>
      <c r="S392" s="13">
        <f t="shared" si="75"/>
        <v>0</v>
      </c>
      <c r="T392" s="14">
        <f t="shared" si="68"/>
        <v>0</v>
      </c>
      <c r="U392" s="13">
        <f t="shared" si="65"/>
        <v>0</v>
      </c>
      <c r="V392" s="13">
        <f t="shared" si="69"/>
        <v>0</v>
      </c>
      <c r="W392" s="12">
        <v>354</v>
      </c>
      <c r="X392" s="13">
        <f t="shared" si="70"/>
        <v>7304.8398001134301</v>
      </c>
      <c r="Y392" s="13">
        <f t="shared" si="71"/>
        <v>1054.0100843236262</v>
      </c>
      <c r="Z392" s="14">
        <f t="shared" si="66"/>
        <v>18.262099500283576</v>
      </c>
      <c r="AA392" s="13">
        <f t="shared" si="72"/>
        <v>1035.7479848233427</v>
      </c>
      <c r="AB392" s="13">
        <f t="shared" si="73"/>
        <v>6269.0918152900877</v>
      </c>
      <c r="AC392" s="1">
        <f t="shared" si="74"/>
        <v>354</v>
      </c>
      <c r="AD392" s="47"/>
    </row>
    <row r="393" spans="17:30" x14ac:dyDescent="0.25">
      <c r="Q393" s="12">
        <v>355</v>
      </c>
      <c r="R393" s="13">
        <f t="shared" si="67"/>
        <v>0</v>
      </c>
      <c r="S393" s="13">
        <f t="shared" si="75"/>
        <v>0</v>
      </c>
      <c r="T393" s="14">
        <f t="shared" si="68"/>
        <v>0</v>
      </c>
      <c r="U393" s="13">
        <f t="shared" si="65"/>
        <v>0</v>
      </c>
      <c r="V393" s="13">
        <f t="shared" si="69"/>
        <v>0</v>
      </c>
      <c r="W393" s="12">
        <v>355</v>
      </c>
      <c r="X393" s="13">
        <f t="shared" si="70"/>
        <v>6269.0918152900877</v>
      </c>
      <c r="Y393" s="13">
        <f t="shared" si="71"/>
        <v>1054.0100843236262</v>
      </c>
      <c r="Z393" s="14">
        <f t="shared" si="66"/>
        <v>15.672729538225219</v>
      </c>
      <c r="AA393" s="13">
        <f t="shared" si="72"/>
        <v>1038.337354785401</v>
      </c>
      <c r="AB393" s="13">
        <f t="shared" si="73"/>
        <v>5230.7544605046869</v>
      </c>
      <c r="AC393" s="1">
        <f t="shared" si="74"/>
        <v>355</v>
      </c>
      <c r="AD393" s="47"/>
    </row>
    <row r="394" spans="17:30" x14ac:dyDescent="0.25">
      <c r="Q394" s="12">
        <v>356</v>
      </c>
      <c r="R394" s="13">
        <f t="shared" si="67"/>
        <v>0</v>
      </c>
      <c r="S394" s="13">
        <f t="shared" si="75"/>
        <v>0</v>
      </c>
      <c r="T394" s="14">
        <f t="shared" si="68"/>
        <v>0</v>
      </c>
      <c r="U394" s="13">
        <f t="shared" si="65"/>
        <v>0</v>
      </c>
      <c r="V394" s="13">
        <f t="shared" si="69"/>
        <v>0</v>
      </c>
      <c r="W394" s="12">
        <v>356</v>
      </c>
      <c r="X394" s="13">
        <f t="shared" si="70"/>
        <v>5230.7544605046869</v>
      </c>
      <c r="Y394" s="13">
        <f t="shared" si="71"/>
        <v>1054.0100843236262</v>
      </c>
      <c r="Z394" s="14">
        <f t="shared" si="66"/>
        <v>13.076886151261718</v>
      </c>
      <c r="AA394" s="13">
        <f t="shared" si="72"/>
        <v>1040.9331981723644</v>
      </c>
      <c r="AB394" s="13">
        <f t="shared" si="73"/>
        <v>4189.8212623323225</v>
      </c>
      <c r="AC394" s="1">
        <f t="shared" si="74"/>
        <v>356</v>
      </c>
      <c r="AD394" s="47"/>
    </row>
    <row r="395" spans="17:30" x14ac:dyDescent="0.25">
      <c r="Q395" s="12">
        <v>357</v>
      </c>
      <c r="R395" s="13">
        <f t="shared" si="67"/>
        <v>0</v>
      </c>
      <c r="S395" s="13">
        <f t="shared" si="75"/>
        <v>0</v>
      </c>
      <c r="T395" s="14">
        <f t="shared" si="68"/>
        <v>0</v>
      </c>
      <c r="U395" s="13">
        <f t="shared" si="65"/>
        <v>0</v>
      </c>
      <c r="V395" s="13">
        <f t="shared" si="69"/>
        <v>0</v>
      </c>
      <c r="W395" s="12">
        <v>357</v>
      </c>
      <c r="X395" s="13">
        <f t="shared" si="70"/>
        <v>4189.8212623323225</v>
      </c>
      <c r="Y395" s="13">
        <f t="shared" si="71"/>
        <v>1054.0100843236262</v>
      </c>
      <c r="Z395" s="14">
        <f t="shared" si="66"/>
        <v>10.474553155830806</v>
      </c>
      <c r="AA395" s="13">
        <f t="shared" si="72"/>
        <v>1043.5355311677954</v>
      </c>
      <c r="AB395" s="13">
        <f t="shared" si="73"/>
        <v>3146.2857311645271</v>
      </c>
      <c r="AC395" s="1">
        <f t="shared" si="74"/>
        <v>357</v>
      </c>
      <c r="AD395" s="47"/>
    </row>
    <row r="396" spans="17:30" x14ac:dyDescent="0.25">
      <c r="Q396" s="12">
        <v>358</v>
      </c>
      <c r="R396" s="13">
        <f t="shared" si="67"/>
        <v>0</v>
      </c>
      <c r="S396" s="13">
        <f t="shared" si="75"/>
        <v>0</v>
      </c>
      <c r="T396" s="14">
        <f t="shared" si="68"/>
        <v>0</v>
      </c>
      <c r="U396" s="13">
        <f t="shared" si="65"/>
        <v>0</v>
      </c>
      <c r="V396" s="13">
        <f t="shared" si="69"/>
        <v>0</v>
      </c>
      <c r="W396" s="12">
        <v>358</v>
      </c>
      <c r="X396" s="13">
        <f t="shared" si="70"/>
        <v>3146.2857311645271</v>
      </c>
      <c r="Y396" s="13">
        <f t="shared" si="71"/>
        <v>1054.0100843236262</v>
      </c>
      <c r="Z396" s="14">
        <f t="shared" si="66"/>
        <v>7.8657143279113173</v>
      </c>
      <c r="AA396" s="13">
        <f t="shared" si="72"/>
        <v>1046.1443699957149</v>
      </c>
      <c r="AB396" s="13">
        <f t="shared" si="73"/>
        <v>2100.1413611688122</v>
      </c>
      <c r="AC396" s="1">
        <f t="shared" si="74"/>
        <v>358</v>
      </c>
      <c r="AD396" s="47"/>
    </row>
    <row r="397" spans="17:30" x14ac:dyDescent="0.25">
      <c r="Q397" s="12">
        <v>359</v>
      </c>
      <c r="R397" s="13">
        <f t="shared" si="67"/>
        <v>0</v>
      </c>
      <c r="S397" s="13">
        <f t="shared" si="75"/>
        <v>0</v>
      </c>
      <c r="T397" s="14">
        <f t="shared" si="68"/>
        <v>0</v>
      </c>
      <c r="U397" s="13">
        <f t="shared" si="65"/>
        <v>0</v>
      </c>
      <c r="V397" s="13">
        <f t="shared" si="69"/>
        <v>0</v>
      </c>
      <c r="W397" s="12">
        <v>359</v>
      </c>
      <c r="X397" s="13">
        <f t="shared" si="70"/>
        <v>2100.1413611688122</v>
      </c>
      <c r="Y397" s="13">
        <f t="shared" si="71"/>
        <v>1054.0100843236262</v>
      </c>
      <c r="Z397" s="14">
        <f t="shared" si="66"/>
        <v>5.2503534029220305</v>
      </c>
      <c r="AA397" s="13">
        <f t="shared" si="72"/>
        <v>1048.7597309207042</v>
      </c>
      <c r="AB397" s="13">
        <f t="shared" si="73"/>
        <v>1051.381630248108</v>
      </c>
      <c r="AC397" s="1">
        <f t="shared" si="74"/>
        <v>359</v>
      </c>
      <c r="AD397" s="47"/>
    </row>
    <row r="398" spans="17:30" x14ac:dyDescent="0.25">
      <c r="Q398" s="12">
        <v>360</v>
      </c>
      <c r="R398" s="13">
        <f t="shared" si="67"/>
        <v>0</v>
      </c>
      <c r="S398" s="13">
        <f t="shared" si="75"/>
        <v>0</v>
      </c>
      <c r="T398" s="14">
        <f t="shared" si="68"/>
        <v>0</v>
      </c>
      <c r="U398" s="13">
        <f t="shared" si="65"/>
        <v>0</v>
      </c>
      <c r="V398" s="13">
        <f t="shared" si="69"/>
        <v>0</v>
      </c>
      <c r="W398" s="12">
        <v>360</v>
      </c>
      <c r="X398" s="13">
        <f t="shared" si="70"/>
        <v>1051.381630248108</v>
      </c>
      <c r="Y398" s="13">
        <f t="shared" si="71"/>
        <v>1054.0100843237283</v>
      </c>
      <c r="Z398" s="14">
        <f t="shared" si="66"/>
        <v>2.6284540756202701</v>
      </c>
      <c r="AA398" s="13">
        <f t="shared" si="72"/>
        <v>1051.381630248108</v>
      </c>
      <c r="AB398" s="13">
        <f t="shared" si="73"/>
        <v>0</v>
      </c>
      <c r="AC398" s="1">
        <f t="shared" si="74"/>
        <v>360</v>
      </c>
      <c r="AD398" s="47"/>
    </row>
    <row r="399" spans="17:30" x14ac:dyDescent="0.25">
      <c r="Q399" s="16" t="s">
        <v>21</v>
      </c>
      <c r="R399" s="17">
        <f t="shared" si="67"/>
        <v>0</v>
      </c>
      <c r="S399" s="17">
        <f>SUMIF($V$39:$V$398,"&gt;=-5",S39:S398)</f>
        <v>300055.14405404346</v>
      </c>
      <c r="T399" s="18">
        <f>SUMIF($V$39:$V$398,"&gt;=-5",T39:T398)</f>
        <v>50055.1440540439</v>
      </c>
      <c r="U399" s="17">
        <f>SUMIF($V$39:$V$398,"&gt;=-5",U39:U398)</f>
        <v>249999.99999999994</v>
      </c>
      <c r="V399" s="17"/>
      <c r="W399" s="16" t="s">
        <v>21</v>
      </c>
      <c r="X399" s="17"/>
      <c r="Y399" s="17">
        <f>SUMIF($AB$39:$AB$398,"&gt;=-5",Y39:Y398)</f>
        <v>379443.6303565061</v>
      </c>
      <c r="Z399" s="18">
        <f>SUMIF($AB$39:$AB$398,"&gt;=-5",Z39:Z398)</f>
        <v>129443.63035650553</v>
      </c>
      <c r="AA399" s="17">
        <f>SUMIF($AB$39:$AB$398,"&gt;=-5",AA39:AA398)</f>
        <v>249999.99999999997</v>
      </c>
      <c r="AB399" s="17">
        <f>'Mortgage Affordability'!$J380-'Mortgage Affordability'!$M380</f>
        <v>0</v>
      </c>
      <c r="AC399" s="1" t="str">
        <f t="shared" si="74"/>
        <v>TOTALS</v>
      </c>
      <c r="AD399" s="47"/>
    </row>
  </sheetData>
  <sheetProtection algorithmName="SHA-512" hashValue="2cOuQjG4oRwMXLvkDCzQyb80n2jA+C81FeywRiXh8pcc8YPgK1Hy0dbmdjrD77dykB5VbUDj0kFBbtziVwdN+A==" saltValue="rNaILopbssoS6XXnQfXxag==" spinCount="100000" sheet="1" objects="1" scenarios="1"/>
  <mergeCells count="15">
    <mergeCell ref="A37:G37"/>
    <mergeCell ref="I37:N37"/>
    <mergeCell ref="W36:AB36"/>
    <mergeCell ref="B2:N2"/>
    <mergeCell ref="B8:E8"/>
    <mergeCell ref="B3:F3"/>
    <mergeCell ref="B7:E7"/>
    <mergeCell ref="B6:E6"/>
    <mergeCell ref="B5:E5"/>
    <mergeCell ref="B4:E4"/>
    <mergeCell ref="J3:L3"/>
    <mergeCell ref="B10:D14"/>
    <mergeCell ref="F11:F12"/>
    <mergeCell ref="F13:F14"/>
    <mergeCell ref="Q36:V36"/>
  </mergeCells>
  <conditionalFormatting sqref="F70">
    <cfRule type="expression" dxfId="25" priority="9">
      <formula>$G70&lt;-1</formula>
    </cfRule>
  </conditionalFormatting>
  <conditionalFormatting sqref="B39:G68">
    <cfRule type="expression" dxfId="24" priority="7">
      <formula>$C39&lt;0.01</formula>
    </cfRule>
    <cfRule type="expression" dxfId="23" priority="8">
      <formula>$C39&lt;0.01</formula>
    </cfRule>
  </conditionalFormatting>
  <conditionalFormatting sqref="I39:N68">
    <cfRule type="expression" dxfId="22" priority="5">
      <formula>$J39&lt;0.01</formula>
    </cfRule>
    <cfRule type="expression" dxfId="21" priority="6">
      <formula>$J39&lt;0.01</formula>
    </cfRule>
  </conditionalFormatting>
  <conditionalFormatting sqref="H39:H68">
    <cfRule type="expression" dxfId="20" priority="3">
      <formula>$D39&lt;=0.01</formula>
    </cfRule>
    <cfRule type="expression" dxfId="19" priority="4">
      <formula>$D39&lt;=0.01</formula>
    </cfRule>
  </conditionalFormatting>
  <conditionalFormatting sqref="H38">
    <cfRule type="expression" dxfId="18" priority="1">
      <formula>$D38&lt;=0.01</formula>
    </cfRule>
    <cfRule type="expression" dxfId="17" priority="2">
      <formula>$D38&lt;=0.01</formula>
    </cfRule>
  </conditionalFormatting>
  <dataValidations count="4">
    <dataValidation type="custom" allowBlank="1" showInputMessage="1" showErrorMessage="1" error="This Value Must be the Shorter Term" sqref="F6" xr:uid="{F80E41C2-F4C4-4707-9814-A18D959C7953}">
      <formula1>F6&lt;=F8</formula1>
    </dataValidation>
    <dataValidation type="custom" allowBlank="1" showInputMessage="1" showErrorMessage="1" error="This Value Must be the Longer Term" sqref="F8" xr:uid="{13F696C9-DCDE-4F4C-AFDC-FF97417AD97F}">
      <formula1>F8&gt;=F6</formula1>
    </dataValidation>
    <dataValidation type="custom" allowBlank="1" showInputMessage="1" showErrorMessage="1" error="Since this value is the rate of the shorter mortgage, it must be lower than the longer term rate" sqref="F5" xr:uid="{EA752CD8-E49F-453A-9120-01B51B580552}">
      <formula1>F5&lt;=F7</formula1>
    </dataValidation>
    <dataValidation type="custom" allowBlank="1" showInputMessage="1" showErrorMessage="1" error="Since this value is the rate of the Longer mortgage, it must be higher than the longer term rate" sqref="F7" xr:uid="{8662FB11-9298-43C3-AB04-260FB902E25C}">
      <formula1>F7&gt;=F5</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6F22-D689-4434-A930-94385FA73276}">
  <dimension ref="A1:AG382"/>
  <sheetViews>
    <sheetView zoomScaleNormal="100" workbookViewId="0">
      <selection activeCell="E9" sqref="E9"/>
    </sheetView>
  </sheetViews>
  <sheetFormatPr defaultColWidth="9.140625" defaultRowHeight="15" x14ac:dyDescent="0.25"/>
  <cols>
    <col min="1" max="1" width="9.7109375" style="1" bestFit="1" customWidth="1"/>
    <col min="2" max="2" width="7" style="1" customWidth="1"/>
    <col min="3" max="3" width="11.7109375" style="1" customWidth="1"/>
    <col min="4" max="4" width="14.42578125" style="1" customWidth="1"/>
    <col min="5" max="5" width="18.28515625" style="1" customWidth="1"/>
    <col min="6" max="6" width="14.5703125" style="1" customWidth="1"/>
    <col min="7" max="7" width="20.85546875" style="1" customWidth="1"/>
    <col min="8" max="8" width="16.42578125" style="1" customWidth="1"/>
    <col min="9" max="9" width="8.140625" style="1" hidden="1" customWidth="1"/>
    <col min="10" max="10" width="21.28515625" style="1" hidden="1" customWidth="1"/>
    <col min="11" max="11" width="18.28515625" style="1" hidden="1" customWidth="1"/>
    <col min="12" max="12" width="15.7109375" style="1" hidden="1" customWidth="1"/>
    <col min="13" max="13" width="25.7109375" style="1" hidden="1" customWidth="1"/>
    <col min="14" max="14" width="14" style="1" hidden="1" customWidth="1"/>
    <col min="15" max="15" width="11.28515625" style="1" hidden="1" customWidth="1"/>
    <col min="16" max="16" width="9.140625" style="1" hidden="1" customWidth="1"/>
    <col min="17" max="17" width="6.85546875" style="1" hidden="1" customWidth="1"/>
    <col min="18" max="18" width="10.28515625" style="1" hidden="1" customWidth="1"/>
    <col min="19" max="19" width="13.5703125" style="1" hidden="1" customWidth="1"/>
    <col min="20" max="20" width="12.140625" style="1" hidden="1" customWidth="1"/>
    <col min="21" max="21" width="14.28515625" style="1" hidden="1" customWidth="1"/>
    <col min="22" max="22" width="12.140625" style="1" hidden="1" customWidth="1"/>
    <col min="23" max="23" width="15" style="1" hidden="1" customWidth="1"/>
    <col min="24" max="24" width="6.85546875" style="46" hidden="1" customWidth="1"/>
    <col min="25" max="25" width="12.140625" style="1" hidden="1" customWidth="1"/>
    <col min="26" max="26" width="17.140625" style="1" hidden="1" customWidth="1"/>
    <col min="27" max="27" width="13.42578125" style="1" hidden="1" customWidth="1"/>
    <col min="28" max="28" width="12.140625" style="1" hidden="1" customWidth="1"/>
    <col min="29" max="29" width="15.42578125" style="1" hidden="1" customWidth="1"/>
    <col min="30" max="30" width="9.140625" style="1" hidden="1" customWidth="1"/>
    <col min="31" max="31" width="17.42578125" style="1" customWidth="1"/>
    <col min="32" max="16384" width="9.140625" style="1"/>
  </cols>
  <sheetData>
    <row r="1" spans="2:33" x14ac:dyDescent="0.25">
      <c r="G1"/>
    </row>
    <row r="2" spans="2:33" ht="26.25" x14ac:dyDescent="0.4">
      <c r="B2" s="159" t="s">
        <v>41</v>
      </c>
      <c r="C2" s="159"/>
      <c r="D2" s="159"/>
      <c r="E2" s="159"/>
      <c r="F2" s="159"/>
      <c r="G2" s="159"/>
      <c r="H2" s="159"/>
      <c r="I2" s="88"/>
      <c r="J2" s="88"/>
      <c r="K2" s="88"/>
      <c r="L2" s="88"/>
      <c r="M2" s="88"/>
      <c r="N2" s="88"/>
      <c r="P2" s="1" t="s">
        <v>42</v>
      </c>
    </row>
    <row r="3" spans="2:33" ht="18" customHeight="1" x14ac:dyDescent="0.4">
      <c r="B3" s="100"/>
      <c r="C3" s="100"/>
      <c r="D3" s="100"/>
      <c r="E3" s="100"/>
      <c r="F3" s="100"/>
      <c r="G3" s="100"/>
      <c r="H3" s="100"/>
      <c r="I3" s="100"/>
      <c r="J3" s="100"/>
      <c r="K3" s="100"/>
      <c r="L3" s="100"/>
      <c r="M3" s="100"/>
      <c r="N3" s="100"/>
      <c r="P3" s="1" t="s">
        <v>43</v>
      </c>
    </row>
    <row r="4" spans="2:33" ht="27" thickBot="1" x14ac:dyDescent="0.45">
      <c r="B4" s="169" t="s">
        <v>4</v>
      </c>
      <c r="C4" s="169"/>
      <c r="D4" s="169"/>
      <c r="E4" s="169"/>
      <c r="F4" s="100"/>
      <c r="G4" s="100"/>
      <c r="H4" s="100"/>
      <c r="I4" s="40"/>
      <c r="J4" s="40"/>
      <c r="K4" s="40"/>
      <c r="M4" s="100"/>
      <c r="N4" s="100"/>
    </row>
    <row r="5" spans="2:33" ht="18" customHeight="1" x14ac:dyDescent="0.25">
      <c r="B5" s="161" t="s">
        <v>7</v>
      </c>
      <c r="C5" s="161"/>
      <c r="D5" s="161"/>
      <c r="E5" s="94">
        <v>0.04</v>
      </c>
      <c r="G5" s="172" t="s">
        <v>61</v>
      </c>
      <c r="I5" s="54"/>
      <c r="J5" s="54"/>
      <c r="K5" s="83"/>
      <c r="M5" s="86"/>
    </row>
    <row r="6" spans="2:33" ht="18" customHeight="1" x14ac:dyDescent="0.25">
      <c r="B6" s="161" t="s">
        <v>44</v>
      </c>
      <c r="C6" s="161"/>
      <c r="D6" s="161"/>
      <c r="E6" s="99">
        <v>300000</v>
      </c>
      <c r="G6" s="173"/>
      <c r="I6" s="54"/>
      <c r="J6" s="54"/>
      <c r="K6" s="82"/>
      <c r="M6" s="86"/>
      <c r="Q6" s="3"/>
      <c r="R6" s="3"/>
    </row>
    <row r="7" spans="2:33" ht="18" customHeight="1" x14ac:dyDescent="0.25">
      <c r="B7" s="161" t="s">
        <v>45</v>
      </c>
      <c r="C7" s="161"/>
      <c r="D7" s="161"/>
      <c r="E7" s="99">
        <v>250000</v>
      </c>
      <c r="F7" s="24"/>
      <c r="G7" s="173"/>
      <c r="I7" s="54"/>
      <c r="J7" s="54"/>
      <c r="K7" s="84"/>
      <c r="M7" s="86"/>
      <c r="Q7" s="3"/>
      <c r="R7" s="3"/>
    </row>
    <row r="8" spans="2:33" ht="18" customHeight="1" x14ac:dyDescent="0.25">
      <c r="B8" s="161" t="s">
        <v>46</v>
      </c>
      <c r="C8" s="161"/>
      <c r="D8" s="161"/>
      <c r="E8" s="95">
        <v>30</v>
      </c>
      <c r="G8" s="173"/>
      <c r="H8" s="24"/>
      <c r="I8" s="161"/>
      <c r="J8" s="161"/>
      <c r="K8" s="101"/>
      <c r="M8" s="86"/>
      <c r="N8" s="30"/>
      <c r="AG8"/>
    </row>
    <row r="9" spans="2:33" ht="18" customHeight="1" thickBot="1" x14ac:dyDescent="0.3">
      <c r="B9" s="160" t="s">
        <v>47</v>
      </c>
      <c r="C9" s="160"/>
      <c r="D9" s="160"/>
      <c r="E9" s="99">
        <v>500</v>
      </c>
      <c r="G9" s="92">
        <f>((VLOOKUP(AC17,AC20:AD379,2,)+1)-(VLOOKUP(W17,W20:X379,2,)+1))/12</f>
        <v>7.666666666666667</v>
      </c>
      <c r="I9" s="160"/>
      <c r="J9" s="160"/>
      <c r="K9" s="101"/>
      <c r="M9" s="108"/>
      <c r="N9" s="30"/>
    </row>
    <row r="10" spans="2:33" ht="15" customHeight="1" x14ac:dyDescent="0.3">
      <c r="B10" s="54"/>
      <c r="C10" s="54"/>
      <c r="D10" s="54"/>
      <c r="E10" s="81"/>
      <c r="G10" s="53"/>
      <c r="I10" s="161"/>
      <c r="J10" s="161"/>
      <c r="K10" s="101"/>
      <c r="M10" s="85"/>
      <c r="N10" s="24"/>
    </row>
    <row r="11" spans="2:33" ht="15.75" customHeight="1" thickBot="1" x14ac:dyDescent="0.3">
      <c r="B11" s="54"/>
      <c r="C11" s="54"/>
      <c r="D11" s="54"/>
      <c r="E11" s="82"/>
      <c r="I11" s="30"/>
      <c r="J11" s="30"/>
      <c r="K11" s="87"/>
      <c r="L11" s="24"/>
      <c r="M11" s="24"/>
      <c r="N11" s="24"/>
    </row>
    <row r="12" spans="2:33" ht="18.75" customHeight="1" x14ac:dyDescent="0.3">
      <c r="B12" s="162" t="s">
        <v>48</v>
      </c>
      <c r="C12" s="163"/>
      <c r="D12" s="163"/>
      <c r="E12" s="41">
        <f>PMT(E5/12,E8*12,-E6,0)</f>
        <v>1432.2458863963786</v>
      </c>
      <c r="G12" s="131" t="s">
        <v>34</v>
      </c>
      <c r="H12" s="38"/>
      <c r="I12" s="166" t="s">
        <v>48</v>
      </c>
      <c r="J12" s="167"/>
      <c r="K12" s="42">
        <f>PMT(E5/12,E8*12,-E6,0)</f>
        <v>1432.2458863963786</v>
      </c>
      <c r="L12" s="24"/>
      <c r="M12" s="24"/>
      <c r="N12" s="24"/>
    </row>
    <row r="13" spans="2:33" ht="18.75" customHeight="1" thickBot="1" x14ac:dyDescent="0.35">
      <c r="B13" s="164" t="s">
        <v>49</v>
      </c>
      <c r="C13" s="165"/>
      <c r="D13" s="165"/>
      <c r="E13" s="42">
        <f>SUMIF($W$20:$W$379,"&gt;=-5",U20:U379)</f>
        <v>77691.503101120528</v>
      </c>
      <c r="G13" s="39">
        <f>K13-E13</f>
        <v>47557.966518026093</v>
      </c>
      <c r="I13" s="45" t="s">
        <v>49</v>
      </c>
      <c r="J13" s="40"/>
      <c r="K13" s="42">
        <f>SUMIF($AC$20:$AC$379,"&gt;=-5",AA20:AA379)</f>
        <v>125249.46961914662</v>
      </c>
      <c r="L13" s="24"/>
    </row>
    <row r="14" spans="2:33" ht="18.75" customHeight="1" x14ac:dyDescent="0.3">
      <c r="B14" s="164" t="s">
        <v>29</v>
      </c>
      <c r="C14" s="165"/>
      <c r="D14" s="165"/>
      <c r="E14" s="43">
        <f>SUMIF(W20:W379,"&gt;=-5",T20:T379)+W17</f>
        <v>328829.65755308064</v>
      </c>
      <c r="I14" s="45" t="s">
        <v>29</v>
      </c>
      <c r="J14" s="40"/>
      <c r="K14" s="43">
        <f>SUMIF(AC20:AC379,"&gt;=-5",Z20:Z379)+AC17</f>
        <v>376678.00111717981</v>
      </c>
      <c r="L14" s="24"/>
      <c r="M14" s="24"/>
      <c r="N14" s="24"/>
    </row>
    <row r="15" spans="2:33" ht="18.75" customHeight="1" thickBot="1" x14ac:dyDescent="0.35">
      <c r="B15" s="168" t="s">
        <v>12</v>
      </c>
      <c r="C15" s="169"/>
      <c r="D15" s="169"/>
      <c r="E15" s="91">
        <f>VLOOKUP(W17,W20:X379,2,)+1</f>
        <v>170</v>
      </c>
      <c r="I15" s="170" t="s">
        <v>12</v>
      </c>
      <c r="J15" s="171"/>
      <c r="K15" s="44">
        <f>VLOOKUP(AC17,AC20:AD379,2,)+1</f>
        <v>262</v>
      </c>
      <c r="L15" s="48"/>
      <c r="M15" s="48"/>
      <c r="N15" s="24"/>
    </row>
    <row r="16" spans="2:33" x14ac:dyDescent="0.25">
      <c r="I16" s="30"/>
      <c r="J16" s="30"/>
      <c r="K16" s="29"/>
      <c r="L16" s="24"/>
      <c r="M16" s="24"/>
      <c r="N16" s="24"/>
    </row>
    <row r="17" spans="2:31" x14ac:dyDescent="0.25">
      <c r="B17" s="33"/>
      <c r="C17" s="33"/>
      <c r="D17" s="33"/>
      <c r="E17" s="31"/>
      <c r="F17" s="30"/>
      <c r="G17" s="30"/>
      <c r="H17" s="30"/>
      <c r="I17" s="30"/>
      <c r="J17" s="30"/>
      <c r="K17" s="29"/>
      <c r="L17" s="24"/>
      <c r="M17" s="24"/>
      <c r="N17" s="24"/>
      <c r="W17" s="52" cm="1">
        <f t="array" ref="W17">MIN(IF((W20:W379&gt;-1)*(W20:W379),(W20:W379)))</f>
        <v>1138.1544519593965</v>
      </c>
      <c r="AC17" s="52" cm="1">
        <f t="array" ref="AC17">MIN(IF((AC20:AC379&gt;-1)*(AC20:AC379),(AC20:AC379)))</f>
        <v>1428.5314980319106</v>
      </c>
    </row>
    <row r="18" spans="2:31" x14ac:dyDescent="0.25">
      <c r="B18" s="33"/>
      <c r="C18" s="33"/>
      <c r="D18" s="33"/>
      <c r="E18" s="31"/>
      <c r="F18" s="30"/>
      <c r="G18" s="30"/>
      <c r="H18" s="30"/>
      <c r="I18" s="30"/>
      <c r="J18" s="30"/>
      <c r="K18" s="29"/>
      <c r="L18" s="24"/>
      <c r="M18" s="24"/>
      <c r="N18" s="24"/>
      <c r="Q18" s="148"/>
      <c r="R18" s="148"/>
      <c r="S18" s="148"/>
      <c r="T18" s="148"/>
      <c r="U18" s="148"/>
      <c r="V18" s="148"/>
      <c r="W18" s="158"/>
      <c r="X18" s="147"/>
      <c r="Y18" s="148"/>
      <c r="Z18" s="148"/>
      <c r="AA18" s="148"/>
      <c r="AB18" s="148"/>
      <c r="AC18" s="148"/>
    </row>
    <row r="19" spans="2:31" ht="27" customHeight="1" thickBot="1" x14ac:dyDescent="0.3">
      <c r="B19" s="37" t="s">
        <v>50</v>
      </c>
      <c r="C19" s="37" t="s">
        <v>51</v>
      </c>
      <c r="D19" s="37" t="s">
        <v>14</v>
      </c>
      <c r="E19" s="37" t="s">
        <v>15</v>
      </c>
      <c r="F19" s="37" t="s">
        <v>16</v>
      </c>
      <c r="G19" s="37" t="s">
        <v>17</v>
      </c>
      <c r="H19" s="37" t="s">
        <v>18</v>
      </c>
      <c r="I19" s="10" t="s">
        <v>50</v>
      </c>
      <c r="J19" s="10" t="s">
        <v>14</v>
      </c>
      <c r="K19" s="10" t="s">
        <v>15</v>
      </c>
      <c r="L19" s="10" t="s">
        <v>39</v>
      </c>
      <c r="M19" s="10" t="s">
        <v>40</v>
      </c>
      <c r="N19" s="11" t="s">
        <v>18</v>
      </c>
      <c r="Q19" s="9" t="s">
        <v>8</v>
      </c>
      <c r="R19" s="10" t="s">
        <v>51</v>
      </c>
      <c r="S19" s="10" t="s">
        <v>14</v>
      </c>
      <c r="T19" s="10" t="s">
        <v>20</v>
      </c>
      <c r="U19" s="10" t="s">
        <v>16</v>
      </c>
      <c r="V19" s="10" t="s">
        <v>17</v>
      </c>
      <c r="W19" s="10" t="s">
        <v>18</v>
      </c>
      <c r="X19" s="9" t="s">
        <v>8</v>
      </c>
      <c r="Y19" s="10" t="s">
        <v>14</v>
      </c>
      <c r="Z19" s="10" t="s">
        <v>20</v>
      </c>
      <c r="AA19" s="10" t="s">
        <v>16</v>
      </c>
      <c r="AB19" s="10" t="s">
        <v>17</v>
      </c>
      <c r="AC19" s="10" t="s">
        <v>18</v>
      </c>
    </row>
    <row r="20" spans="2:31" x14ac:dyDescent="0.25">
      <c r="B20" s="34">
        <v>1</v>
      </c>
      <c r="C20" s="132">
        <v>0</v>
      </c>
      <c r="D20" s="35">
        <f>S20</f>
        <v>250000</v>
      </c>
      <c r="E20" s="36">
        <f ca="1">SUM(OFFSET($T$20,(ROW()-20)*12,0,12,1))</f>
        <v>23186.950636756548</v>
      </c>
      <c r="F20" s="36">
        <f ca="1">SUM(OFFSET($U$20,(ROW()-20)*12,0,12,1))</f>
        <v>9755.5327530424456</v>
      </c>
      <c r="G20" s="36">
        <f t="shared" ref="G20:G49" ca="1" si="0">SUM(OFFSET($V$20,(ROW()-20)*12,0,12,1))</f>
        <v>13431.417883714097</v>
      </c>
      <c r="H20" s="35">
        <f t="shared" ref="H20:H49" ca="1" si="1">D20-G20</f>
        <v>236568.58211628589</v>
      </c>
      <c r="I20" s="12">
        <v>1</v>
      </c>
      <c r="J20" s="13">
        <f>E7</f>
        <v>250000</v>
      </c>
      <c r="K20" s="14">
        <f ca="1">SUM(OFFSET($Z$20,(ROW()-20)*12,0,12,1))</f>
        <v>17186.950636756545</v>
      </c>
      <c r="L20" s="14">
        <f ca="1">SUM(OFFSET($AA$20,(ROW()-20)*12,0,12,1))</f>
        <v>9866.7641910108905</v>
      </c>
      <c r="M20" s="14">
        <f ca="1">SUM(OFFSET($AB$20,(ROW()-20)*12,0,12,1))</f>
        <v>7320.1864457456531</v>
      </c>
      <c r="N20" s="15">
        <f t="shared" ref="N20:N49" ca="1" si="2">J20-M20</f>
        <v>242679.81355425436</v>
      </c>
      <c r="Q20" s="12">
        <v>1</v>
      </c>
      <c r="R20" s="13">
        <f>C20</f>
        <v>0</v>
      </c>
      <c r="S20" s="13">
        <f>E7</f>
        <v>250000</v>
      </c>
      <c r="T20" s="13">
        <f>IF(S20&gt;PMT($E$5/12,$E$8*12,-$E$6,0,)+R20+$E$9,PMT($E$5/12,$E$8*12,-$E$6,0,)+R20+$E$9,S20+U20)</f>
        <v>1932.2458863963786</v>
      </c>
      <c r="U20" s="14">
        <f>S20*($E$5/12)</f>
        <v>833.33333333333337</v>
      </c>
      <c r="V20" s="13">
        <f>T20-U20</f>
        <v>1098.9125530630454</v>
      </c>
      <c r="W20" s="13">
        <f>S20-V20</f>
        <v>248901.08744693696</v>
      </c>
      <c r="X20" s="12">
        <v>1</v>
      </c>
      <c r="Y20" s="13">
        <f>E7</f>
        <v>250000</v>
      </c>
      <c r="Z20" s="13">
        <f>IF(Y20&gt;PMT($E$5/12,$E$8*12,-$E$6,0,),PMT($E$5/12,$E$8*12,-$E$6,0,),Y20+AA20)</f>
        <v>1432.2458863963786</v>
      </c>
      <c r="AA20" s="14">
        <f>Y20*$E$5/12</f>
        <v>833.33333333333337</v>
      </c>
      <c r="AB20" s="13">
        <f>Z20-AA20</f>
        <v>598.91255306304527</v>
      </c>
      <c r="AC20" s="13">
        <f>Y20-AB20</f>
        <v>249401.08744693696</v>
      </c>
      <c r="AD20" s="1">
        <f>X20</f>
        <v>1</v>
      </c>
      <c r="AE20" s="47"/>
    </row>
    <row r="21" spans="2:31" x14ac:dyDescent="0.25">
      <c r="B21" s="34">
        <v>2</v>
      </c>
      <c r="C21" s="132">
        <v>0</v>
      </c>
      <c r="D21" s="35">
        <f t="shared" ref="D21:D49" ca="1" si="3">H20</f>
        <v>236568.58211628589</v>
      </c>
      <c r="E21" s="36">
        <f t="shared" ref="E21:E48" ca="1" si="4">SUM(OFFSET($T$20,(ROW()-20)*12,0,12,1))</f>
        <v>23186.950636756548</v>
      </c>
      <c r="F21" s="36">
        <f t="shared" ref="F21:F49" ca="1" si="5">SUM(OFFSET($U$20,(ROW()-20)*12,0,12,1))</f>
        <v>9208.3160648594749</v>
      </c>
      <c r="G21" s="36">
        <f t="shared" ca="1" si="0"/>
        <v>13978.634571897068</v>
      </c>
      <c r="H21" s="35">
        <f t="shared" ca="1" si="1"/>
        <v>222589.94754438882</v>
      </c>
      <c r="I21" s="12">
        <v>2</v>
      </c>
      <c r="J21" s="13">
        <f t="shared" ref="J21:J49" ca="1" si="6">N20</f>
        <v>242679.81355425436</v>
      </c>
      <c r="K21" s="14">
        <f t="shared" ref="K21:K49" ca="1" si="7">SUM(OFFSET($Z$20,(ROW()-20)*12,0,12,1))</f>
        <v>17186.950636756545</v>
      </c>
      <c r="L21" s="14">
        <f t="shared" ref="L21:L49" ca="1" si="8">SUM(OFFSET($AA$20,(ROW()-20)*12,0,12,1))</f>
        <v>9568.5285007506827</v>
      </c>
      <c r="M21" s="14">
        <f t="shared" ref="M21:M49" ca="1" si="9">SUM(OFFSET($AB$20,(ROW()-20)*12,0,12,1))</f>
        <v>7618.42213600586</v>
      </c>
      <c r="N21" s="15">
        <f t="shared" ca="1" si="2"/>
        <v>235061.3914182485</v>
      </c>
      <c r="Q21" s="12">
        <v>2</v>
      </c>
      <c r="R21" s="13"/>
      <c r="S21" s="13">
        <f t="shared" ref="S21:S84" si="10">W20</f>
        <v>248901.08744693696</v>
      </c>
      <c r="T21" s="13">
        <f t="shared" ref="T21:T84" si="11">IF(S21&gt;PMT($E$5/12,$E$8*12,-$E$6,0,)+R21+$E$9,PMT($E$5/12,$E$8*12,-$E$6,0,)+R21+$E$9,S21+U21)</f>
        <v>1932.2458863963786</v>
      </c>
      <c r="U21" s="14">
        <f t="shared" ref="U21:U84" si="12">S21*$E$5/12</f>
        <v>829.67029148978997</v>
      </c>
      <c r="V21" s="13">
        <f t="shared" ref="V21:V83" si="13">T21-U21</f>
        <v>1102.5755949065888</v>
      </c>
      <c r="W21" s="13">
        <f t="shared" ref="W21:W84" si="14">S21-V21</f>
        <v>247798.51185203038</v>
      </c>
      <c r="X21" s="12">
        <v>2</v>
      </c>
      <c r="Y21" s="13">
        <f t="shared" ref="Y21:Y84" si="15">AC20</f>
        <v>249401.08744693696</v>
      </c>
      <c r="Z21" s="13">
        <f t="shared" ref="Z21:Z84" si="16">IF(Y21&gt;PMT($E$5/12,$E$8*12,-$E$6,0,),PMT($E$5/12,$E$8*12,-$E$6,0,),Y21+AA21)</f>
        <v>1432.2458863963786</v>
      </c>
      <c r="AA21" s="14">
        <f t="shared" ref="AA21:AA84" si="17">Y21*$E$5/12</f>
        <v>831.3369581564566</v>
      </c>
      <c r="AB21" s="13">
        <f t="shared" ref="AB21:AB84" si="18">Z21-AA21</f>
        <v>600.90892823992203</v>
      </c>
      <c r="AC21" s="13">
        <f t="shared" ref="AC21:AC84" si="19">Y21-AB21</f>
        <v>248800.17851869704</v>
      </c>
      <c r="AD21" s="1">
        <f t="shared" ref="AD21:AD84" si="20">X21</f>
        <v>2</v>
      </c>
      <c r="AE21" s="47"/>
    </row>
    <row r="22" spans="2:31" x14ac:dyDescent="0.25">
      <c r="B22" s="34">
        <v>3</v>
      </c>
      <c r="C22" s="132">
        <v>0</v>
      </c>
      <c r="D22" s="35">
        <f t="shared" ca="1" si="3"/>
        <v>222589.94754438882</v>
      </c>
      <c r="E22" s="36">
        <f t="shared" ca="1" si="4"/>
        <v>23186.950636756548</v>
      </c>
      <c r="F22" s="36">
        <f t="shared" ca="1" si="5"/>
        <v>8638.8049244884787</v>
      </c>
      <c r="G22" s="36">
        <f t="shared" ca="1" si="0"/>
        <v>14548.145712268066</v>
      </c>
      <c r="H22" s="35">
        <f t="shared" ca="1" si="1"/>
        <v>208041.80183212075</v>
      </c>
      <c r="I22" s="12">
        <v>3</v>
      </c>
      <c r="J22" s="13">
        <f t="shared" ca="1" si="6"/>
        <v>235061.3914182485</v>
      </c>
      <c r="K22" s="14">
        <f t="shared" ca="1" si="7"/>
        <v>17186.950636756545</v>
      </c>
      <c r="L22" s="14">
        <f t="shared" ca="1" si="8"/>
        <v>9258.1422283155243</v>
      </c>
      <c r="M22" s="14">
        <f t="shared" ca="1" si="9"/>
        <v>7928.8084084410193</v>
      </c>
      <c r="N22" s="15">
        <f t="shared" ca="1" si="2"/>
        <v>227132.58300980748</v>
      </c>
      <c r="Q22" s="12">
        <v>3</v>
      </c>
      <c r="R22" s="13"/>
      <c r="S22" s="13">
        <f t="shared" si="10"/>
        <v>247798.51185203038</v>
      </c>
      <c r="T22" s="13">
        <f t="shared" si="11"/>
        <v>1932.2458863963786</v>
      </c>
      <c r="U22" s="14">
        <f t="shared" si="12"/>
        <v>825.99503950676797</v>
      </c>
      <c r="V22" s="13">
        <f t="shared" si="13"/>
        <v>1106.2508468896108</v>
      </c>
      <c r="W22" s="13">
        <f t="shared" si="14"/>
        <v>246692.26100514078</v>
      </c>
      <c r="X22" s="12">
        <v>3</v>
      </c>
      <c r="Y22" s="13">
        <f t="shared" si="15"/>
        <v>248800.17851869704</v>
      </c>
      <c r="Z22" s="13">
        <f t="shared" si="16"/>
        <v>1432.2458863963786</v>
      </c>
      <c r="AA22" s="14">
        <f t="shared" si="17"/>
        <v>829.3339283956567</v>
      </c>
      <c r="AB22" s="13">
        <f t="shared" si="18"/>
        <v>602.91195800072194</v>
      </c>
      <c r="AC22" s="13">
        <f t="shared" si="19"/>
        <v>248197.26656069633</v>
      </c>
      <c r="AD22" s="1">
        <f t="shared" si="20"/>
        <v>3</v>
      </c>
      <c r="AE22" s="47"/>
    </row>
    <row r="23" spans="2:31" x14ac:dyDescent="0.25">
      <c r="B23" s="34">
        <v>4</v>
      </c>
      <c r="C23" s="132">
        <v>0</v>
      </c>
      <c r="D23" s="35">
        <f t="shared" ca="1" si="3"/>
        <v>208041.80183212075</v>
      </c>
      <c r="E23" s="36">
        <f t="shared" ca="1" si="4"/>
        <v>23186.950636756548</v>
      </c>
      <c r="F23" s="36">
        <f t="shared" ca="1" si="5"/>
        <v>8046.0910215487556</v>
      </c>
      <c r="G23" s="36">
        <f t="shared" ca="1" si="0"/>
        <v>15140.859615207792</v>
      </c>
      <c r="H23" s="35">
        <f t="shared" ca="1" si="1"/>
        <v>192900.94221691295</v>
      </c>
      <c r="I23" s="12">
        <v>4</v>
      </c>
      <c r="J23" s="13">
        <f t="shared" ca="1" si="6"/>
        <v>227132.58300980748</v>
      </c>
      <c r="K23" s="14">
        <f t="shared" ca="1" si="7"/>
        <v>17186.950636756545</v>
      </c>
      <c r="L23" s="14">
        <f t="shared" ca="1" si="8"/>
        <v>8935.1103402402387</v>
      </c>
      <c r="M23" s="14">
        <f t="shared" ca="1" si="9"/>
        <v>8251.8402965163059</v>
      </c>
      <c r="N23" s="15">
        <f t="shared" ca="1" si="2"/>
        <v>218880.74271329117</v>
      </c>
      <c r="Q23" s="12">
        <v>4</v>
      </c>
      <c r="R23" s="13"/>
      <c r="S23" s="13">
        <f t="shared" si="10"/>
        <v>246692.26100514078</v>
      </c>
      <c r="T23" s="13">
        <f t="shared" si="11"/>
        <v>1932.2458863963786</v>
      </c>
      <c r="U23" s="14">
        <f t="shared" si="12"/>
        <v>822.3075366838026</v>
      </c>
      <c r="V23" s="13">
        <f t="shared" si="13"/>
        <v>1109.9383497125759</v>
      </c>
      <c r="W23" s="13">
        <f t="shared" si="14"/>
        <v>245582.3226554282</v>
      </c>
      <c r="X23" s="12">
        <v>4</v>
      </c>
      <c r="Y23" s="13">
        <f t="shared" si="15"/>
        <v>248197.26656069633</v>
      </c>
      <c r="Z23" s="13">
        <f t="shared" si="16"/>
        <v>1432.2458863963786</v>
      </c>
      <c r="AA23" s="14">
        <f t="shared" si="17"/>
        <v>827.32422186898782</v>
      </c>
      <c r="AB23" s="13">
        <f t="shared" si="18"/>
        <v>604.92166452739082</v>
      </c>
      <c r="AC23" s="13">
        <f t="shared" si="19"/>
        <v>247592.34489616894</v>
      </c>
      <c r="AD23" s="1">
        <f t="shared" si="20"/>
        <v>4</v>
      </c>
      <c r="AE23" s="47"/>
    </row>
    <row r="24" spans="2:31" x14ac:dyDescent="0.25">
      <c r="B24" s="34">
        <v>5</v>
      </c>
      <c r="C24" s="132">
        <v>0</v>
      </c>
      <c r="D24" s="35">
        <f t="shared" ca="1" si="3"/>
        <v>192900.94221691295</v>
      </c>
      <c r="E24" s="36">
        <f t="shared" ca="1" si="4"/>
        <v>23186.950636756548</v>
      </c>
      <c r="F24" s="36">
        <f t="shared" ca="1" si="5"/>
        <v>7429.2290396932567</v>
      </c>
      <c r="G24" s="36">
        <f t="shared" ca="1" si="0"/>
        <v>15757.721597063288</v>
      </c>
      <c r="H24" s="35">
        <f t="shared" ca="1" si="1"/>
        <v>177143.22061984966</v>
      </c>
      <c r="I24" s="12">
        <v>5</v>
      </c>
      <c r="J24" s="13">
        <f t="shared" ca="1" si="6"/>
        <v>218880.74271329117</v>
      </c>
      <c r="K24" s="14">
        <f t="shared" ca="1" si="7"/>
        <v>17186.950636756545</v>
      </c>
      <c r="L24" s="14">
        <f t="shared" ca="1" si="8"/>
        <v>8598.917634632473</v>
      </c>
      <c r="M24" s="14">
        <f t="shared" ca="1" si="9"/>
        <v>8588.0330021240734</v>
      </c>
      <c r="N24" s="15">
        <f t="shared" ca="1" si="2"/>
        <v>210292.70971116709</v>
      </c>
      <c r="Q24" s="12">
        <v>5</v>
      </c>
      <c r="R24" s="13"/>
      <c r="S24" s="13">
        <f t="shared" si="10"/>
        <v>245582.3226554282</v>
      </c>
      <c r="T24" s="13">
        <f t="shared" si="11"/>
        <v>1932.2458863963786</v>
      </c>
      <c r="U24" s="14">
        <f t="shared" si="12"/>
        <v>818.6077421847607</v>
      </c>
      <c r="V24" s="13">
        <f t="shared" si="13"/>
        <v>1113.6381442116181</v>
      </c>
      <c r="W24" s="13">
        <f t="shared" si="14"/>
        <v>244468.68451121659</v>
      </c>
      <c r="X24" s="12">
        <v>5</v>
      </c>
      <c r="Y24" s="13">
        <f t="shared" si="15"/>
        <v>247592.34489616894</v>
      </c>
      <c r="Z24" s="13">
        <f t="shared" si="16"/>
        <v>1432.2458863963786</v>
      </c>
      <c r="AA24" s="14">
        <f t="shared" si="17"/>
        <v>825.30781632056323</v>
      </c>
      <c r="AB24" s="13">
        <f t="shared" si="18"/>
        <v>606.9380700758154</v>
      </c>
      <c r="AC24" s="13">
        <f t="shared" si="19"/>
        <v>246985.40682609312</v>
      </c>
      <c r="AD24" s="1">
        <f t="shared" si="20"/>
        <v>5</v>
      </c>
      <c r="AE24" s="47"/>
    </row>
    <row r="25" spans="2:31" x14ac:dyDescent="0.25">
      <c r="B25" s="34">
        <v>6</v>
      </c>
      <c r="C25" s="132">
        <v>0</v>
      </c>
      <c r="D25" s="35">
        <f t="shared" ca="1" si="3"/>
        <v>177143.22061984966</v>
      </c>
      <c r="E25" s="36">
        <f t="shared" ca="1" si="4"/>
        <v>23186.950636756548</v>
      </c>
      <c r="F25" s="36">
        <f t="shared" ca="1" si="5"/>
        <v>6787.2351489284065</v>
      </c>
      <c r="G25" s="36">
        <f t="shared" ca="1" si="0"/>
        <v>16399.715487828136</v>
      </c>
      <c r="H25" s="35">
        <f t="shared" ca="1" si="1"/>
        <v>160743.50513202153</v>
      </c>
      <c r="I25" s="12">
        <v>6</v>
      </c>
      <c r="J25" s="13">
        <f t="shared" ca="1" si="6"/>
        <v>210292.70971116709</v>
      </c>
      <c r="K25" s="14">
        <f t="shared" ca="1" si="7"/>
        <v>17186.950636756545</v>
      </c>
      <c r="L25" s="14">
        <f t="shared" ca="1" si="8"/>
        <v>8249.0279194798641</v>
      </c>
      <c r="M25" s="14">
        <f t="shared" ca="1" si="9"/>
        <v>8937.9227172766787</v>
      </c>
      <c r="N25" s="15">
        <f t="shared" ca="1" si="2"/>
        <v>201354.78699389042</v>
      </c>
      <c r="Q25" s="12">
        <v>6</v>
      </c>
      <c r="R25" s="13"/>
      <c r="S25" s="13">
        <f t="shared" si="10"/>
        <v>244468.68451121659</v>
      </c>
      <c r="T25" s="13">
        <f t="shared" si="11"/>
        <v>1932.2458863963786</v>
      </c>
      <c r="U25" s="14">
        <f t="shared" si="12"/>
        <v>814.89561503738867</v>
      </c>
      <c r="V25" s="13">
        <f t="shared" si="13"/>
        <v>1117.3502713589901</v>
      </c>
      <c r="W25" s="13">
        <f t="shared" si="14"/>
        <v>243351.33423985759</v>
      </c>
      <c r="X25" s="12">
        <v>6</v>
      </c>
      <c r="Y25" s="13">
        <f t="shared" si="15"/>
        <v>246985.40682609312</v>
      </c>
      <c r="Z25" s="13">
        <f t="shared" si="16"/>
        <v>1432.2458863963786</v>
      </c>
      <c r="AA25" s="14">
        <f t="shared" si="17"/>
        <v>823.28468942031043</v>
      </c>
      <c r="AB25" s="13">
        <f t="shared" si="18"/>
        <v>608.96119697606821</v>
      </c>
      <c r="AC25" s="13">
        <f t="shared" si="19"/>
        <v>246376.44562911705</v>
      </c>
      <c r="AD25" s="1">
        <f t="shared" si="20"/>
        <v>6</v>
      </c>
      <c r="AE25" s="47"/>
    </row>
    <row r="26" spans="2:31" x14ac:dyDescent="0.25">
      <c r="B26" s="34">
        <v>7</v>
      </c>
      <c r="C26" s="132">
        <v>0</v>
      </c>
      <c r="D26" s="35">
        <f t="shared" ca="1" si="3"/>
        <v>160743.50513202153</v>
      </c>
      <c r="E26" s="36">
        <f t="shared" ca="1" si="4"/>
        <v>23186.950636756548</v>
      </c>
      <c r="F26" s="36">
        <f t="shared" ca="1" si="5"/>
        <v>6119.0854365087189</v>
      </c>
      <c r="G26" s="36">
        <f t="shared" ca="1" si="0"/>
        <v>17067.865200247827</v>
      </c>
      <c r="H26" s="35">
        <f t="shared" ca="1" si="1"/>
        <v>143675.63993177371</v>
      </c>
      <c r="I26" s="12">
        <v>7</v>
      </c>
      <c r="J26" s="13">
        <f t="shared" ca="1" si="6"/>
        <v>201354.78699389042</v>
      </c>
      <c r="K26" s="14">
        <f t="shared" ca="1" si="7"/>
        <v>17186.950636756545</v>
      </c>
      <c r="L26" s="14">
        <f t="shared" ca="1" si="8"/>
        <v>7884.8831574801743</v>
      </c>
      <c r="M26" s="14">
        <f t="shared" ca="1" si="9"/>
        <v>9302.0674792763675</v>
      </c>
      <c r="N26" s="15">
        <f t="shared" ca="1" si="2"/>
        <v>192052.71951461406</v>
      </c>
      <c r="Q26" s="12">
        <v>7</v>
      </c>
      <c r="R26" s="13"/>
      <c r="S26" s="13">
        <f t="shared" si="10"/>
        <v>243351.33423985759</v>
      </c>
      <c r="T26" s="13">
        <f t="shared" si="11"/>
        <v>1932.2458863963786</v>
      </c>
      <c r="U26" s="14">
        <f t="shared" si="12"/>
        <v>811.17111413285863</v>
      </c>
      <c r="V26" s="13">
        <f t="shared" si="13"/>
        <v>1121.0747722635201</v>
      </c>
      <c r="W26" s="13">
        <f t="shared" si="14"/>
        <v>242230.25946759406</v>
      </c>
      <c r="X26" s="12">
        <v>7</v>
      </c>
      <c r="Y26" s="13">
        <f t="shared" si="15"/>
        <v>246376.44562911705</v>
      </c>
      <c r="Z26" s="13">
        <f t="shared" si="16"/>
        <v>1432.2458863963786</v>
      </c>
      <c r="AA26" s="14">
        <f t="shared" si="17"/>
        <v>821.25481876372351</v>
      </c>
      <c r="AB26" s="13">
        <f t="shared" si="18"/>
        <v>610.99106763265513</v>
      </c>
      <c r="AC26" s="13">
        <f t="shared" si="19"/>
        <v>245765.4545614844</v>
      </c>
      <c r="AD26" s="1">
        <f t="shared" si="20"/>
        <v>7</v>
      </c>
      <c r="AE26" s="47"/>
    </row>
    <row r="27" spans="2:31" x14ac:dyDescent="0.25">
      <c r="B27" s="34">
        <v>8</v>
      </c>
      <c r="C27" s="132">
        <v>0</v>
      </c>
      <c r="D27" s="35">
        <f t="shared" ca="1" si="3"/>
        <v>143675.63993177371</v>
      </c>
      <c r="E27" s="36">
        <f t="shared" ca="1" si="4"/>
        <v>23186.950636756548</v>
      </c>
      <c r="F27" s="36">
        <f t="shared" ca="1" si="5"/>
        <v>5423.7142739036371</v>
      </c>
      <c r="G27" s="36">
        <f t="shared" ca="1" si="0"/>
        <v>17763.236362852909</v>
      </c>
      <c r="H27" s="35">
        <f t="shared" ca="1" si="1"/>
        <v>125912.4035689208</v>
      </c>
      <c r="I27" s="12">
        <v>8</v>
      </c>
      <c r="J27" s="13">
        <f t="shared" ca="1" si="6"/>
        <v>192052.71951461406</v>
      </c>
      <c r="K27" s="14">
        <f t="shared" ca="1" si="7"/>
        <v>17186.950636756545</v>
      </c>
      <c r="L27" s="14">
        <f t="shared" ca="1" si="8"/>
        <v>7505.9025760304576</v>
      </c>
      <c r="M27" s="14">
        <f t="shared" ca="1" si="9"/>
        <v>9681.0480607260852</v>
      </c>
      <c r="N27" s="15">
        <f t="shared" ca="1" si="2"/>
        <v>182371.67145388798</v>
      </c>
      <c r="Q27" s="12">
        <v>8</v>
      </c>
      <c r="R27" s="13"/>
      <c r="S27" s="13">
        <f t="shared" si="10"/>
        <v>242230.25946759406</v>
      </c>
      <c r="T27" s="13">
        <f t="shared" si="11"/>
        <v>1932.2458863963786</v>
      </c>
      <c r="U27" s="14">
        <f t="shared" si="12"/>
        <v>807.43419822531359</v>
      </c>
      <c r="V27" s="13">
        <f t="shared" si="13"/>
        <v>1124.811688171065</v>
      </c>
      <c r="W27" s="13">
        <f t="shared" si="14"/>
        <v>241105.447779423</v>
      </c>
      <c r="X27" s="12">
        <v>8</v>
      </c>
      <c r="Y27" s="13">
        <f t="shared" si="15"/>
        <v>245765.4545614844</v>
      </c>
      <c r="Z27" s="13">
        <f t="shared" si="16"/>
        <v>1432.2458863963786</v>
      </c>
      <c r="AA27" s="14">
        <f t="shared" si="17"/>
        <v>819.21818187161477</v>
      </c>
      <c r="AB27" s="13">
        <f t="shared" si="18"/>
        <v>613.02770452476386</v>
      </c>
      <c r="AC27" s="13">
        <f t="shared" si="19"/>
        <v>245152.42685695965</v>
      </c>
      <c r="AD27" s="1">
        <f t="shared" si="20"/>
        <v>8</v>
      </c>
      <c r="AE27" s="47"/>
    </row>
    <row r="28" spans="2:31" x14ac:dyDescent="0.25">
      <c r="B28" s="34">
        <v>9</v>
      </c>
      <c r="C28" s="132">
        <v>0</v>
      </c>
      <c r="D28" s="35">
        <f t="shared" ca="1" si="3"/>
        <v>125912.4035689208</v>
      </c>
      <c r="E28" s="36">
        <f t="shared" ca="1" si="4"/>
        <v>23186.950636756548</v>
      </c>
      <c r="F28" s="36">
        <f t="shared" ca="1" si="5"/>
        <v>4700.012617232097</v>
      </c>
      <c r="G28" s="36">
        <f t="shared" ca="1" si="0"/>
        <v>18486.938019524448</v>
      </c>
      <c r="H28" s="35">
        <f t="shared" ca="1" si="1"/>
        <v>107425.46554939635</v>
      </c>
      <c r="I28" s="12">
        <v>9</v>
      </c>
      <c r="J28" s="13">
        <f t="shared" ca="1" si="6"/>
        <v>182371.67145388798</v>
      </c>
      <c r="K28" s="14">
        <f t="shared" ca="1" si="7"/>
        <v>17186.950636756545</v>
      </c>
      <c r="L28" s="14">
        <f t="shared" ca="1" si="8"/>
        <v>7111.4817409558391</v>
      </c>
      <c r="M28" s="14">
        <f t="shared" ca="1" si="9"/>
        <v>10075.468895800705</v>
      </c>
      <c r="N28" s="15">
        <f t="shared" ca="1" si="2"/>
        <v>172296.20255808727</v>
      </c>
      <c r="Q28" s="12">
        <v>9</v>
      </c>
      <c r="R28" s="13"/>
      <c r="S28" s="13">
        <f t="shared" si="10"/>
        <v>241105.447779423</v>
      </c>
      <c r="T28" s="13">
        <f t="shared" si="11"/>
        <v>1932.2458863963786</v>
      </c>
      <c r="U28" s="14">
        <f t="shared" si="12"/>
        <v>803.68482593141005</v>
      </c>
      <c r="V28" s="13">
        <f t="shared" si="13"/>
        <v>1128.5610604649687</v>
      </c>
      <c r="W28" s="13">
        <f t="shared" si="14"/>
        <v>239976.88671895803</v>
      </c>
      <c r="X28" s="12">
        <v>9</v>
      </c>
      <c r="Y28" s="13">
        <f t="shared" si="15"/>
        <v>245152.42685695965</v>
      </c>
      <c r="Z28" s="13">
        <f t="shared" si="16"/>
        <v>1432.2458863963786</v>
      </c>
      <c r="AA28" s="14">
        <f t="shared" si="17"/>
        <v>817.17475618986555</v>
      </c>
      <c r="AB28" s="13">
        <f t="shared" si="18"/>
        <v>615.07113020651309</v>
      </c>
      <c r="AC28" s="13">
        <f t="shared" si="19"/>
        <v>244537.35572675313</v>
      </c>
      <c r="AD28" s="1">
        <f t="shared" si="20"/>
        <v>9</v>
      </c>
      <c r="AE28" s="47"/>
    </row>
    <row r="29" spans="2:31" x14ac:dyDescent="0.25">
      <c r="B29" s="34">
        <v>10</v>
      </c>
      <c r="C29" s="132">
        <v>0</v>
      </c>
      <c r="D29" s="35">
        <f t="shared" ca="1" si="3"/>
        <v>107425.46554939635</v>
      </c>
      <c r="E29" s="36">
        <f t="shared" ca="1" si="4"/>
        <v>23186.950636756548</v>
      </c>
      <c r="F29" s="36">
        <f t="shared" ca="1" si="5"/>
        <v>3946.8262384541513</v>
      </c>
      <c r="G29" s="36">
        <f t="shared" ca="1" si="0"/>
        <v>19240.124398302392</v>
      </c>
      <c r="H29" s="35">
        <f ca="1">D29-G29</f>
        <v>88185.341151093962</v>
      </c>
      <c r="I29" s="12">
        <v>10</v>
      </c>
      <c r="J29" s="13">
        <f t="shared" ca="1" si="6"/>
        <v>172296.20255808727</v>
      </c>
      <c r="K29" s="14">
        <f t="shared" ca="1" si="7"/>
        <v>17186.950636756545</v>
      </c>
      <c r="L29" s="14">
        <f t="shared" ca="1" si="8"/>
        <v>6700.9915925005698</v>
      </c>
      <c r="M29" s="14">
        <f t="shared" ca="1" si="9"/>
        <v>10485.959044255975</v>
      </c>
      <c r="N29" s="15">
        <f t="shared" ca="1" si="2"/>
        <v>161810.24351383129</v>
      </c>
      <c r="Q29" s="12">
        <v>10</v>
      </c>
      <c r="R29" s="13"/>
      <c r="S29" s="13">
        <f t="shared" si="10"/>
        <v>239976.88671895803</v>
      </c>
      <c r="T29" s="13">
        <f t="shared" si="11"/>
        <v>1932.2458863963786</v>
      </c>
      <c r="U29" s="14">
        <f t="shared" si="12"/>
        <v>799.92295572986006</v>
      </c>
      <c r="V29" s="13">
        <f t="shared" si="13"/>
        <v>1132.3229306665185</v>
      </c>
      <c r="W29" s="13">
        <f t="shared" si="14"/>
        <v>238844.5637882915</v>
      </c>
      <c r="X29" s="12">
        <v>10</v>
      </c>
      <c r="Y29" s="13">
        <f t="shared" si="15"/>
        <v>244537.35572675313</v>
      </c>
      <c r="Z29" s="13">
        <f t="shared" si="16"/>
        <v>1432.2458863963786</v>
      </c>
      <c r="AA29" s="14">
        <f t="shared" si="17"/>
        <v>815.12451908917717</v>
      </c>
      <c r="AB29" s="13">
        <f t="shared" si="18"/>
        <v>617.12136730720147</v>
      </c>
      <c r="AC29" s="13">
        <f t="shared" si="19"/>
        <v>243920.23435944592</v>
      </c>
      <c r="AD29" s="1">
        <f t="shared" si="20"/>
        <v>10</v>
      </c>
      <c r="AE29" s="47"/>
    </row>
    <row r="30" spans="2:31" x14ac:dyDescent="0.25">
      <c r="B30" s="34">
        <v>11</v>
      </c>
      <c r="C30" s="132">
        <v>0</v>
      </c>
      <c r="D30" s="35">
        <f t="shared" ca="1" si="3"/>
        <v>88185.341151093962</v>
      </c>
      <c r="E30" s="36">
        <f t="shared" ca="1" si="4"/>
        <v>23186.950636756548</v>
      </c>
      <c r="F30" s="36">
        <f t="shared" ca="1" si="5"/>
        <v>3162.9538844986228</v>
      </c>
      <c r="G30" s="36">
        <f t="shared" ca="1" si="0"/>
        <v>20023.996752257917</v>
      </c>
      <c r="H30" s="35">
        <f t="shared" ca="1" si="1"/>
        <v>68161.344398836052</v>
      </c>
      <c r="I30" s="12">
        <v>11</v>
      </c>
      <c r="J30" s="13">
        <f t="shared" ca="1" si="6"/>
        <v>161810.24351383129</v>
      </c>
      <c r="K30" s="14">
        <f t="shared" ca="1" si="7"/>
        <v>17186.950636756545</v>
      </c>
      <c r="L30" s="14">
        <f t="shared" ca="1" si="8"/>
        <v>6273.7774420438591</v>
      </c>
      <c r="M30" s="14">
        <f t="shared" ca="1" si="9"/>
        <v>10913.173194712685</v>
      </c>
      <c r="N30" s="15">
        <f t="shared" ca="1" si="2"/>
        <v>150897.07031911859</v>
      </c>
      <c r="Q30" s="12">
        <v>11</v>
      </c>
      <c r="R30" s="13"/>
      <c r="S30" s="13">
        <f t="shared" si="10"/>
        <v>238844.5637882915</v>
      </c>
      <c r="T30" s="13">
        <f t="shared" si="11"/>
        <v>1932.2458863963786</v>
      </c>
      <c r="U30" s="14">
        <f t="shared" si="12"/>
        <v>796.14854596097166</v>
      </c>
      <c r="V30" s="13">
        <f t="shared" si="13"/>
        <v>1136.097340435407</v>
      </c>
      <c r="W30" s="13">
        <f t="shared" si="14"/>
        <v>237708.4664478561</v>
      </c>
      <c r="X30" s="12">
        <v>11</v>
      </c>
      <c r="Y30" s="13">
        <f t="shared" si="15"/>
        <v>243920.23435944592</v>
      </c>
      <c r="Z30" s="13">
        <f t="shared" si="16"/>
        <v>1432.2458863963786</v>
      </c>
      <c r="AA30" s="14">
        <f t="shared" si="17"/>
        <v>813.06744786481977</v>
      </c>
      <c r="AB30" s="13">
        <f t="shared" si="18"/>
        <v>619.17843853155887</v>
      </c>
      <c r="AC30" s="13">
        <f t="shared" si="19"/>
        <v>243301.05592091437</v>
      </c>
      <c r="AD30" s="1">
        <f t="shared" si="20"/>
        <v>11</v>
      </c>
      <c r="AE30" s="47"/>
    </row>
    <row r="31" spans="2:31" x14ac:dyDescent="0.25">
      <c r="B31" s="34">
        <v>12</v>
      </c>
      <c r="C31" s="132">
        <v>0</v>
      </c>
      <c r="D31" s="35">
        <f t="shared" ca="1" si="3"/>
        <v>68161.344398836052</v>
      </c>
      <c r="E31" s="36">
        <f t="shared" ca="1" si="4"/>
        <v>23186.950636756548</v>
      </c>
      <c r="F31" s="36">
        <f t="shared" ca="1" si="5"/>
        <v>2347.1453613907788</v>
      </c>
      <c r="G31" s="36">
        <f t="shared" ca="1" si="0"/>
        <v>20839.805275365765</v>
      </c>
      <c r="H31" s="35">
        <f t="shared" ca="1" si="1"/>
        <v>47321.539123470284</v>
      </c>
      <c r="I31" s="12">
        <v>12</v>
      </c>
      <c r="J31" s="13">
        <f t="shared" ca="1" si="6"/>
        <v>150897.07031911859</v>
      </c>
      <c r="K31" s="14">
        <f t="shared" ca="1" si="7"/>
        <v>17186.950636756545</v>
      </c>
      <c r="L31" s="14">
        <f t="shared" ca="1" si="8"/>
        <v>5829.1579279403722</v>
      </c>
      <c r="M31" s="14">
        <f t="shared" ca="1" si="9"/>
        <v>11357.792708816172</v>
      </c>
      <c r="N31" s="15">
        <f t="shared" ca="1" si="2"/>
        <v>139539.27761030241</v>
      </c>
      <c r="Q31" s="12">
        <v>12</v>
      </c>
      <c r="R31" s="13">
        <f>C21</f>
        <v>0</v>
      </c>
      <c r="S31" s="13">
        <f t="shared" si="10"/>
        <v>237708.4664478561</v>
      </c>
      <c r="T31" s="13">
        <f t="shared" si="11"/>
        <v>1932.2458863963786</v>
      </c>
      <c r="U31" s="14">
        <f t="shared" si="12"/>
        <v>792.36155482618699</v>
      </c>
      <c r="V31" s="13">
        <f t="shared" si="13"/>
        <v>1139.8843315701915</v>
      </c>
      <c r="W31" s="13">
        <f t="shared" si="14"/>
        <v>236568.58211628592</v>
      </c>
      <c r="X31" s="12">
        <v>12</v>
      </c>
      <c r="Y31" s="13">
        <f t="shared" si="15"/>
        <v>243301.05592091437</v>
      </c>
      <c r="Z31" s="13">
        <f t="shared" si="16"/>
        <v>1432.2458863963786</v>
      </c>
      <c r="AA31" s="14">
        <f t="shared" si="17"/>
        <v>811.00351973638124</v>
      </c>
      <c r="AB31" s="13">
        <f t="shared" si="18"/>
        <v>621.2423666599974</v>
      </c>
      <c r="AC31" s="13">
        <f t="shared" si="19"/>
        <v>242679.81355425436</v>
      </c>
      <c r="AD31" s="1">
        <f t="shared" si="20"/>
        <v>12</v>
      </c>
      <c r="AE31" s="47"/>
    </row>
    <row r="32" spans="2:31" x14ac:dyDescent="0.25">
      <c r="B32" s="34">
        <v>13</v>
      </c>
      <c r="C32" s="132">
        <v>0</v>
      </c>
      <c r="D32" s="35">
        <f t="shared" ca="1" si="3"/>
        <v>47321.539123470284</v>
      </c>
      <c r="E32" s="36">
        <f t="shared" ca="1" si="4"/>
        <v>23186.950636756548</v>
      </c>
      <c r="F32" s="36">
        <f t="shared" ca="1" si="5"/>
        <v>1498.0995403244053</v>
      </c>
      <c r="G32" s="36">
        <f t="shared" ca="1" si="0"/>
        <v>21688.851096432136</v>
      </c>
      <c r="H32" s="35">
        <f t="shared" ca="1" si="1"/>
        <v>25632.688027038148</v>
      </c>
      <c r="I32" s="12">
        <v>13</v>
      </c>
      <c r="J32" s="13">
        <f t="shared" ca="1" si="6"/>
        <v>139539.27761030241</v>
      </c>
      <c r="K32" s="14">
        <f t="shared" ca="1" si="7"/>
        <v>17186.950636756545</v>
      </c>
      <c r="L32" s="14">
        <f t="shared" ca="1" si="8"/>
        <v>5366.4239288200624</v>
      </c>
      <c r="M32" s="14">
        <f t="shared" ca="1" si="9"/>
        <v>11820.526707936482</v>
      </c>
      <c r="N32" s="15">
        <f t="shared" ca="1" si="2"/>
        <v>127718.75090236592</v>
      </c>
      <c r="Q32" s="12">
        <v>13</v>
      </c>
      <c r="R32" s="13"/>
      <c r="S32" s="13">
        <f t="shared" si="10"/>
        <v>236568.58211628592</v>
      </c>
      <c r="T32" s="13">
        <f t="shared" si="11"/>
        <v>1932.2458863963786</v>
      </c>
      <c r="U32" s="14">
        <f t="shared" si="12"/>
        <v>788.56194038761976</v>
      </c>
      <c r="V32" s="13">
        <f t="shared" si="13"/>
        <v>1143.683946008759</v>
      </c>
      <c r="W32" s="13">
        <f t="shared" si="14"/>
        <v>235424.89817027716</v>
      </c>
      <c r="X32" s="12">
        <v>13</v>
      </c>
      <c r="Y32" s="13">
        <f t="shared" si="15"/>
        <v>242679.81355425436</v>
      </c>
      <c r="Z32" s="13">
        <f t="shared" si="16"/>
        <v>1432.2458863963786</v>
      </c>
      <c r="AA32" s="14">
        <f t="shared" si="17"/>
        <v>808.9327118475145</v>
      </c>
      <c r="AB32" s="13">
        <f t="shared" si="18"/>
        <v>623.31317454886414</v>
      </c>
      <c r="AC32" s="13">
        <f t="shared" si="19"/>
        <v>242056.50037970551</v>
      </c>
      <c r="AD32" s="1">
        <f t="shared" si="20"/>
        <v>13</v>
      </c>
      <c r="AE32" s="47"/>
    </row>
    <row r="33" spans="1:31" x14ac:dyDescent="0.25">
      <c r="B33" s="34">
        <v>14</v>
      </c>
      <c r="C33" s="132">
        <v>0</v>
      </c>
      <c r="D33" s="35">
        <f t="shared" ca="1" si="3"/>
        <v>25632.688027038148</v>
      </c>
      <c r="E33" s="36">
        <f t="shared" ca="1" si="4"/>
        <v>23186.950636756548</v>
      </c>
      <c r="F33" s="36">
        <f t="shared" ca="1" si="5"/>
        <v>614.46228249818887</v>
      </c>
      <c r="G33" s="36">
        <f t="shared" ca="1" si="0"/>
        <v>22572.488354258352</v>
      </c>
      <c r="H33" s="35">
        <f ca="1">D33-G33</f>
        <v>3060.1996727797959</v>
      </c>
      <c r="I33" s="12">
        <v>14</v>
      </c>
      <c r="J33" s="13">
        <f t="shared" ca="1" si="6"/>
        <v>127718.75090236592</v>
      </c>
      <c r="K33" s="14">
        <f t="shared" ca="1" si="7"/>
        <v>17186.950636756545</v>
      </c>
      <c r="L33" s="14">
        <f t="shared" ca="1" si="8"/>
        <v>4884.8374326141484</v>
      </c>
      <c r="M33" s="14">
        <f t="shared" ca="1" si="9"/>
        <v>12302.113204142397</v>
      </c>
      <c r="N33" s="15">
        <f t="shared" ca="1" si="2"/>
        <v>115416.63769822352</v>
      </c>
      <c r="Q33" s="12">
        <v>14</v>
      </c>
      <c r="R33" s="13"/>
      <c r="S33" s="13">
        <f t="shared" si="10"/>
        <v>235424.89817027716</v>
      </c>
      <c r="T33" s="13">
        <f t="shared" si="11"/>
        <v>1932.2458863963786</v>
      </c>
      <c r="U33" s="14">
        <f t="shared" si="12"/>
        <v>784.74966056759058</v>
      </c>
      <c r="V33" s="13">
        <f t="shared" si="13"/>
        <v>1147.4962258287881</v>
      </c>
      <c r="W33" s="13">
        <f t="shared" si="14"/>
        <v>234277.40194444836</v>
      </c>
      <c r="X33" s="12">
        <v>14</v>
      </c>
      <c r="Y33" s="13">
        <f t="shared" si="15"/>
        <v>242056.50037970551</v>
      </c>
      <c r="Z33" s="13">
        <f t="shared" si="16"/>
        <v>1432.2458863963786</v>
      </c>
      <c r="AA33" s="14">
        <f t="shared" si="17"/>
        <v>806.85500126568502</v>
      </c>
      <c r="AB33" s="13">
        <f t="shared" si="18"/>
        <v>625.39088513069362</v>
      </c>
      <c r="AC33" s="13">
        <f t="shared" si="19"/>
        <v>241431.1094945748</v>
      </c>
      <c r="AD33" s="1">
        <f t="shared" si="20"/>
        <v>14</v>
      </c>
      <c r="AE33" s="47"/>
    </row>
    <row r="34" spans="1:31" x14ac:dyDescent="0.25">
      <c r="B34" s="34">
        <v>15</v>
      </c>
      <c r="C34" s="132">
        <v>0</v>
      </c>
      <c r="D34" s="35">
        <f t="shared" ca="1" si="3"/>
        <v>3060.1996727797959</v>
      </c>
      <c r="E34" s="36">
        <f t="shared" ca="1" si="4"/>
        <v>3074.1941865289732</v>
      </c>
      <c r="F34" s="36">
        <f t="shared" ca="1" si="5"/>
        <v>13.994513749130796</v>
      </c>
      <c r="G34" s="36">
        <f t="shared" ca="1" si="0"/>
        <v>3060.1996727798423</v>
      </c>
      <c r="H34" s="35">
        <f t="shared" ca="1" si="1"/>
        <v>-4.638422979041934E-11</v>
      </c>
      <c r="I34" s="12">
        <v>15</v>
      </c>
      <c r="J34" s="13">
        <f t="shared" ca="1" si="6"/>
        <v>115416.63769822352</v>
      </c>
      <c r="K34" s="14">
        <f t="shared" ca="1" si="7"/>
        <v>17186.950636756545</v>
      </c>
      <c r="L34" s="14">
        <f t="shared" ca="1" si="8"/>
        <v>4383.6303595034706</v>
      </c>
      <c r="M34" s="14">
        <f t="shared" ca="1" si="9"/>
        <v>12803.320277253071</v>
      </c>
      <c r="N34" s="15">
        <f t="shared" ca="1" si="2"/>
        <v>102613.31742097044</v>
      </c>
      <c r="Q34" s="12">
        <v>15</v>
      </c>
      <c r="R34" s="13"/>
      <c r="S34" s="13">
        <f t="shared" si="10"/>
        <v>234277.40194444836</v>
      </c>
      <c r="T34" s="13">
        <f t="shared" si="11"/>
        <v>1932.2458863963786</v>
      </c>
      <c r="U34" s="14">
        <f t="shared" si="12"/>
        <v>780.92467314816122</v>
      </c>
      <c r="V34" s="13">
        <f t="shared" si="13"/>
        <v>1151.3212132482174</v>
      </c>
      <c r="W34" s="13">
        <f t="shared" si="14"/>
        <v>233126.08073120014</v>
      </c>
      <c r="X34" s="12">
        <v>15</v>
      </c>
      <c r="Y34" s="13">
        <f t="shared" si="15"/>
        <v>241431.1094945748</v>
      </c>
      <c r="Z34" s="13">
        <f t="shared" si="16"/>
        <v>1432.2458863963786</v>
      </c>
      <c r="AA34" s="14">
        <f t="shared" si="17"/>
        <v>804.77036498191603</v>
      </c>
      <c r="AB34" s="13">
        <f t="shared" si="18"/>
        <v>627.47552141446261</v>
      </c>
      <c r="AC34" s="13">
        <f t="shared" si="19"/>
        <v>240803.63397316035</v>
      </c>
      <c r="AD34" s="1">
        <f t="shared" si="20"/>
        <v>15</v>
      </c>
      <c r="AE34" s="47"/>
    </row>
    <row r="35" spans="1:31" x14ac:dyDescent="0.25">
      <c r="B35" s="34">
        <v>16</v>
      </c>
      <c r="C35" s="132">
        <v>0</v>
      </c>
      <c r="D35" s="35">
        <f t="shared" ca="1" si="3"/>
        <v>-4.638422979041934E-11</v>
      </c>
      <c r="E35" s="36">
        <f t="shared" ca="1" si="4"/>
        <v>0</v>
      </c>
      <c r="F35" s="36">
        <f t="shared" ca="1" si="5"/>
        <v>0</v>
      </c>
      <c r="G35" s="36">
        <f t="shared" ca="1" si="0"/>
        <v>0</v>
      </c>
      <c r="H35" s="35">
        <f t="shared" ca="1" si="1"/>
        <v>-4.638422979041934E-11</v>
      </c>
      <c r="I35" s="12">
        <v>16</v>
      </c>
      <c r="J35" s="13">
        <f t="shared" ca="1" si="6"/>
        <v>102613.31742097044</v>
      </c>
      <c r="K35" s="14">
        <f t="shared" ca="1" si="7"/>
        <v>17186.950636756545</v>
      </c>
      <c r="L35" s="14">
        <f t="shared" ca="1" si="8"/>
        <v>3862.003336911951</v>
      </c>
      <c r="M35" s="14">
        <f t="shared" ca="1" si="9"/>
        <v>13324.947299844594</v>
      </c>
      <c r="N35" s="15">
        <f t="shared" ca="1" si="2"/>
        <v>89288.370121125845</v>
      </c>
      <c r="Q35" s="12">
        <v>16</v>
      </c>
      <c r="R35" s="13"/>
      <c r="S35" s="13">
        <f t="shared" si="10"/>
        <v>233126.08073120014</v>
      </c>
      <c r="T35" s="13">
        <f t="shared" si="11"/>
        <v>1932.2458863963786</v>
      </c>
      <c r="U35" s="14">
        <f t="shared" si="12"/>
        <v>777.08693577066708</v>
      </c>
      <c r="V35" s="13">
        <f t="shared" si="13"/>
        <v>1155.1589506257114</v>
      </c>
      <c r="W35" s="13">
        <f t="shared" si="14"/>
        <v>231970.92178057443</v>
      </c>
      <c r="X35" s="12">
        <v>16</v>
      </c>
      <c r="Y35" s="13">
        <f t="shared" si="15"/>
        <v>240803.63397316035</v>
      </c>
      <c r="Z35" s="13">
        <f t="shared" si="16"/>
        <v>1432.2458863963786</v>
      </c>
      <c r="AA35" s="14">
        <f t="shared" si="17"/>
        <v>802.67877991053456</v>
      </c>
      <c r="AB35" s="13">
        <f t="shared" si="18"/>
        <v>629.56710648584408</v>
      </c>
      <c r="AC35" s="13">
        <f t="shared" si="19"/>
        <v>240174.06686667452</v>
      </c>
      <c r="AD35" s="1">
        <f t="shared" si="20"/>
        <v>16</v>
      </c>
      <c r="AE35" s="47"/>
    </row>
    <row r="36" spans="1:31" x14ac:dyDescent="0.25">
      <c r="B36" s="34">
        <v>17</v>
      </c>
      <c r="C36" s="132">
        <v>0</v>
      </c>
      <c r="D36" s="35">
        <f t="shared" ca="1" si="3"/>
        <v>-4.638422979041934E-11</v>
      </c>
      <c r="E36" s="36">
        <f t="shared" ca="1" si="4"/>
        <v>0</v>
      </c>
      <c r="F36" s="36">
        <f t="shared" ca="1" si="5"/>
        <v>0</v>
      </c>
      <c r="G36" s="36">
        <f t="shared" ca="1" si="0"/>
        <v>0</v>
      </c>
      <c r="H36" s="35">
        <f t="shared" ca="1" si="1"/>
        <v>-4.638422979041934E-11</v>
      </c>
      <c r="I36" s="12">
        <v>17</v>
      </c>
      <c r="J36" s="13">
        <f t="shared" ca="1" si="6"/>
        <v>89288.370121125845</v>
      </c>
      <c r="K36" s="14">
        <f t="shared" ca="1" si="7"/>
        <v>17186.950636756545</v>
      </c>
      <c r="L36" s="14">
        <f t="shared" ca="1" si="8"/>
        <v>3319.1244245913981</v>
      </c>
      <c r="M36" s="14">
        <f t="shared" ca="1" si="9"/>
        <v>13867.826212165146</v>
      </c>
      <c r="N36" s="15">
        <f t="shared" ca="1" si="2"/>
        <v>75420.543908960695</v>
      </c>
      <c r="Q36" s="12">
        <v>17</v>
      </c>
      <c r="R36" s="13"/>
      <c r="S36" s="13">
        <f t="shared" si="10"/>
        <v>231970.92178057443</v>
      </c>
      <c r="T36" s="13">
        <f t="shared" si="11"/>
        <v>1932.2458863963786</v>
      </c>
      <c r="U36" s="14">
        <f t="shared" si="12"/>
        <v>773.23640593524806</v>
      </c>
      <c r="V36" s="13">
        <f t="shared" si="13"/>
        <v>1159.0094804611306</v>
      </c>
      <c r="W36" s="13">
        <f t="shared" si="14"/>
        <v>230811.9123001133</v>
      </c>
      <c r="X36" s="12">
        <v>17</v>
      </c>
      <c r="Y36" s="13">
        <f t="shared" si="15"/>
        <v>240174.06686667452</v>
      </c>
      <c r="Z36" s="13">
        <f t="shared" si="16"/>
        <v>1432.2458863963786</v>
      </c>
      <c r="AA36" s="14">
        <f t="shared" si="17"/>
        <v>800.58022288891505</v>
      </c>
      <c r="AB36" s="13">
        <f t="shared" si="18"/>
        <v>631.66566350746359</v>
      </c>
      <c r="AC36" s="13">
        <f t="shared" si="19"/>
        <v>239542.40120316704</v>
      </c>
      <c r="AD36" s="1">
        <f t="shared" si="20"/>
        <v>17</v>
      </c>
      <c r="AE36" s="47"/>
    </row>
    <row r="37" spans="1:31" x14ac:dyDescent="0.25">
      <c r="B37" s="34">
        <v>18</v>
      </c>
      <c r="C37" s="132">
        <v>0</v>
      </c>
      <c r="D37" s="35">
        <f t="shared" ca="1" si="3"/>
        <v>-4.638422979041934E-11</v>
      </c>
      <c r="E37" s="36">
        <f t="shared" ca="1" si="4"/>
        <v>0</v>
      </c>
      <c r="F37" s="36">
        <f t="shared" ca="1" si="5"/>
        <v>0</v>
      </c>
      <c r="G37" s="36">
        <f t="shared" ca="1" si="0"/>
        <v>0</v>
      </c>
      <c r="H37" s="35">
        <f t="shared" ca="1" si="1"/>
        <v>-4.638422979041934E-11</v>
      </c>
      <c r="I37" s="12">
        <v>18</v>
      </c>
      <c r="J37" s="13">
        <f t="shared" ca="1" si="6"/>
        <v>75420.543908960695</v>
      </c>
      <c r="K37" s="14">
        <f t="shared" ca="1" si="7"/>
        <v>17186.950636756545</v>
      </c>
      <c r="L37" s="14">
        <f t="shared" ca="1" si="8"/>
        <v>2754.1277877642883</v>
      </c>
      <c r="M37" s="14">
        <f t="shared" ca="1" si="9"/>
        <v>14432.822848992255</v>
      </c>
      <c r="N37" s="15">
        <f t="shared" ca="1" si="2"/>
        <v>60987.72105996844</v>
      </c>
      <c r="Q37" s="12">
        <v>18</v>
      </c>
      <c r="R37" s="13"/>
      <c r="S37" s="13">
        <f t="shared" si="10"/>
        <v>230811.9123001133</v>
      </c>
      <c r="T37" s="13">
        <f t="shared" si="11"/>
        <v>1932.2458863963786</v>
      </c>
      <c r="U37" s="14">
        <f t="shared" si="12"/>
        <v>769.37304100037773</v>
      </c>
      <c r="V37" s="13">
        <f t="shared" si="13"/>
        <v>1162.8728453960009</v>
      </c>
      <c r="W37" s="13">
        <f t="shared" si="14"/>
        <v>229649.03945471731</v>
      </c>
      <c r="X37" s="12">
        <v>18</v>
      </c>
      <c r="Y37" s="13">
        <f t="shared" si="15"/>
        <v>239542.40120316704</v>
      </c>
      <c r="Z37" s="13">
        <f t="shared" si="16"/>
        <v>1432.2458863963786</v>
      </c>
      <c r="AA37" s="14">
        <f t="shared" si="17"/>
        <v>798.47467067722346</v>
      </c>
      <c r="AB37" s="13">
        <f t="shared" si="18"/>
        <v>633.77121571915518</v>
      </c>
      <c r="AC37" s="13">
        <f t="shared" si="19"/>
        <v>238908.6299874479</v>
      </c>
      <c r="AD37" s="1">
        <f t="shared" si="20"/>
        <v>18</v>
      </c>
      <c r="AE37" s="47"/>
    </row>
    <row r="38" spans="1:31" x14ac:dyDescent="0.25">
      <c r="A38" s="47"/>
      <c r="B38" s="34">
        <v>19</v>
      </c>
      <c r="C38" s="132">
        <v>0</v>
      </c>
      <c r="D38" s="35">
        <f t="shared" ca="1" si="3"/>
        <v>-4.638422979041934E-11</v>
      </c>
      <c r="E38" s="36">
        <f t="shared" ca="1" si="4"/>
        <v>0</v>
      </c>
      <c r="F38" s="36">
        <f t="shared" ca="1" si="5"/>
        <v>0</v>
      </c>
      <c r="G38" s="36">
        <f t="shared" ca="1" si="0"/>
        <v>0</v>
      </c>
      <c r="H38" s="35">
        <f ca="1">D38-G38</f>
        <v>-4.638422979041934E-11</v>
      </c>
      <c r="I38" s="12">
        <v>19</v>
      </c>
      <c r="J38" s="13">
        <f t="shared" ca="1" si="6"/>
        <v>60987.72105996844</v>
      </c>
      <c r="K38" s="14">
        <f t="shared" ca="1" si="7"/>
        <v>17186.950636756545</v>
      </c>
      <c r="L38" s="14">
        <f t="shared" ca="1" si="8"/>
        <v>2166.1123162083491</v>
      </c>
      <c r="M38" s="14">
        <f t="shared" ca="1" si="9"/>
        <v>15020.838320548197</v>
      </c>
      <c r="N38" s="15">
        <f t="shared" ca="1" si="2"/>
        <v>45966.882739420245</v>
      </c>
      <c r="Q38" s="12">
        <v>19</v>
      </c>
      <c r="R38" s="13"/>
      <c r="S38" s="13">
        <f t="shared" si="10"/>
        <v>229649.03945471731</v>
      </c>
      <c r="T38" s="13">
        <f t="shared" si="11"/>
        <v>1932.2458863963786</v>
      </c>
      <c r="U38" s="14">
        <f t="shared" si="12"/>
        <v>765.4967981823911</v>
      </c>
      <c r="V38" s="13">
        <f t="shared" si="13"/>
        <v>1166.7490882139875</v>
      </c>
      <c r="W38" s="13">
        <f t="shared" si="14"/>
        <v>228482.29036650332</v>
      </c>
      <c r="X38" s="12">
        <v>19</v>
      </c>
      <c r="Y38" s="13">
        <f t="shared" si="15"/>
        <v>238908.6299874479</v>
      </c>
      <c r="Z38" s="13">
        <f t="shared" si="16"/>
        <v>1432.2458863963786</v>
      </c>
      <c r="AA38" s="14">
        <f t="shared" si="17"/>
        <v>796.36209995815977</v>
      </c>
      <c r="AB38" s="13">
        <f t="shared" si="18"/>
        <v>635.88378643821886</v>
      </c>
      <c r="AC38" s="13">
        <f t="shared" si="19"/>
        <v>238272.74620100969</v>
      </c>
      <c r="AD38" s="1">
        <f t="shared" si="20"/>
        <v>19</v>
      </c>
      <c r="AE38" s="47"/>
    </row>
    <row r="39" spans="1:31" x14ac:dyDescent="0.25">
      <c r="B39" s="34">
        <v>20</v>
      </c>
      <c r="C39" s="132">
        <v>0</v>
      </c>
      <c r="D39" s="35">
        <f ca="1">H38</f>
        <v>-4.638422979041934E-11</v>
      </c>
      <c r="E39" s="36">
        <f t="shared" ca="1" si="4"/>
        <v>0</v>
      </c>
      <c r="F39" s="36">
        <f t="shared" ca="1" si="5"/>
        <v>0</v>
      </c>
      <c r="G39" s="36">
        <f t="shared" ca="1" si="0"/>
        <v>0</v>
      </c>
      <c r="H39" s="35">
        <f t="shared" ca="1" si="1"/>
        <v>-4.638422979041934E-11</v>
      </c>
      <c r="I39" s="12">
        <v>20</v>
      </c>
      <c r="J39" s="13">
        <f t="shared" ca="1" si="6"/>
        <v>45966.882739420245</v>
      </c>
      <c r="K39" s="14">
        <f t="shared" ca="1" si="7"/>
        <v>17186.950636756545</v>
      </c>
      <c r="L39" s="14">
        <f t="shared" ca="1" si="8"/>
        <v>1554.1401870805144</v>
      </c>
      <c r="M39" s="14">
        <f t="shared" ca="1" si="9"/>
        <v>15632.81044967603</v>
      </c>
      <c r="N39" s="15">
        <f t="shared" ca="1" si="2"/>
        <v>30334.072289744217</v>
      </c>
      <c r="Q39" s="12">
        <v>20</v>
      </c>
      <c r="R39" s="13"/>
      <c r="S39" s="13">
        <f t="shared" si="10"/>
        <v>228482.29036650332</v>
      </c>
      <c r="T39" s="13">
        <f t="shared" si="11"/>
        <v>1932.2458863963786</v>
      </c>
      <c r="U39" s="14">
        <f t="shared" si="12"/>
        <v>761.60763455501103</v>
      </c>
      <c r="V39" s="13">
        <f t="shared" si="13"/>
        <v>1170.6382518413675</v>
      </c>
      <c r="W39" s="13">
        <f t="shared" si="14"/>
        <v>227311.65211466196</v>
      </c>
      <c r="X39" s="12">
        <v>20</v>
      </c>
      <c r="Y39" s="13">
        <f t="shared" si="15"/>
        <v>238272.74620100969</v>
      </c>
      <c r="Z39" s="13">
        <f t="shared" si="16"/>
        <v>1432.2458863963786</v>
      </c>
      <c r="AA39" s="14">
        <f t="shared" si="17"/>
        <v>794.24248733669901</v>
      </c>
      <c r="AB39" s="13">
        <f t="shared" si="18"/>
        <v>638.00339905967962</v>
      </c>
      <c r="AC39" s="13">
        <f t="shared" si="19"/>
        <v>237634.74280195002</v>
      </c>
      <c r="AD39" s="1">
        <f t="shared" si="20"/>
        <v>20</v>
      </c>
      <c r="AE39" s="47"/>
    </row>
    <row r="40" spans="1:31" x14ac:dyDescent="0.25">
      <c r="B40" s="34">
        <v>21</v>
      </c>
      <c r="C40" s="132">
        <v>0</v>
      </c>
      <c r="D40" s="35">
        <f t="shared" ca="1" si="3"/>
        <v>-4.638422979041934E-11</v>
      </c>
      <c r="E40" s="36">
        <f t="shared" ca="1" si="4"/>
        <v>0</v>
      </c>
      <c r="F40" s="36">
        <f t="shared" ca="1" si="5"/>
        <v>0</v>
      </c>
      <c r="G40" s="36">
        <f t="shared" ca="1" si="0"/>
        <v>0</v>
      </c>
      <c r="H40" s="35">
        <f t="shared" ca="1" si="1"/>
        <v>-4.638422979041934E-11</v>
      </c>
      <c r="I40" s="12">
        <v>21</v>
      </c>
      <c r="J40" s="13">
        <f t="shared" ca="1" si="6"/>
        <v>30334.072289744217</v>
      </c>
      <c r="K40" s="14">
        <f t="shared" ca="1" si="7"/>
        <v>17186.950636756545</v>
      </c>
      <c r="L40" s="14">
        <f t="shared" ca="1" si="8"/>
        <v>917.23536918810271</v>
      </c>
      <c r="M40" s="14">
        <f t="shared" ca="1" si="9"/>
        <v>16269.715267568439</v>
      </c>
      <c r="N40" s="15">
        <f t="shared" ca="1" si="2"/>
        <v>14064.357022175778</v>
      </c>
      <c r="Q40" s="12">
        <v>21</v>
      </c>
      <c r="R40" s="13"/>
      <c r="S40" s="13">
        <f t="shared" si="10"/>
        <v>227311.65211466196</v>
      </c>
      <c r="T40" s="13">
        <f t="shared" si="11"/>
        <v>1932.2458863963786</v>
      </c>
      <c r="U40" s="14">
        <f t="shared" si="12"/>
        <v>757.70550704887319</v>
      </c>
      <c r="V40" s="13">
        <f t="shared" si="13"/>
        <v>1174.5403793475054</v>
      </c>
      <c r="W40" s="13">
        <f t="shared" si="14"/>
        <v>226137.11173531445</v>
      </c>
      <c r="X40" s="12">
        <v>21</v>
      </c>
      <c r="Y40" s="13">
        <f t="shared" si="15"/>
        <v>237634.74280195002</v>
      </c>
      <c r="Z40" s="13">
        <f t="shared" si="16"/>
        <v>1432.2458863963786</v>
      </c>
      <c r="AA40" s="14">
        <f t="shared" si="17"/>
        <v>792.11580933983339</v>
      </c>
      <c r="AB40" s="13">
        <f t="shared" si="18"/>
        <v>640.13007705654525</v>
      </c>
      <c r="AC40" s="13">
        <f t="shared" si="19"/>
        <v>236994.61272489346</v>
      </c>
      <c r="AD40" s="1">
        <f t="shared" si="20"/>
        <v>21</v>
      </c>
      <c r="AE40" s="47"/>
    </row>
    <row r="41" spans="1:31" x14ac:dyDescent="0.25">
      <c r="B41" s="34">
        <v>22</v>
      </c>
      <c r="C41" s="132">
        <v>0</v>
      </c>
      <c r="D41" s="35">
        <f t="shared" ca="1" si="3"/>
        <v>-4.638422979041934E-11</v>
      </c>
      <c r="E41" s="36">
        <f t="shared" ca="1" si="4"/>
        <v>0</v>
      </c>
      <c r="F41" s="36">
        <f t="shared" ca="1" si="5"/>
        <v>0</v>
      </c>
      <c r="G41" s="36">
        <f t="shared" ca="1" si="0"/>
        <v>0</v>
      </c>
      <c r="H41" s="35">
        <f ca="1">D41-G41</f>
        <v>-4.638422979041934E-11</v>
      </c>
      <c r="I41" s="12">
        <v>22</v>
      </c>
      <c r="J41" s="13">
        <f t="shared" ca="1" si="6"/>
        <v>14064.357022175778</v>
      </c>
      <c r="K41" s="14">
        <f t="shared" ca="1" si="7"/>
        <v>14323.506247259425</v>
      </c>
      <c r="L41" s="14">
        <f t="shared" ca="1" si="8"/>
        <v>259.1492250834645</v>
      </c>
      <c r="M41" s="14">
        <f t="shared" ca="1" si="9"/>
        <v>14064.357022175962</v>
      </c>
      <c r="N41" s="15">
        <f t="shared" ca="1" si="2"/>
        <v>-1.837179297581315E-10</v>
      </c>
      <c r="Q41" s="12">
        <v>22</v>
      </c>
      <c r="R41" s="13"/>
      <c r="S41" s="13">
        <f t="shared" si="10"/>
        <v>226137.11173531445</v>
      </c>
      <c r="T41" s="13">
        <f t="shared" si="11"/>
        <v>1932.2458863963786</v>
      </c>
      <c r="U41" s="14">
        <f t="shared" si="12"/>
        <v>753.79037245104826</v>
      </c>
      <c r="V41" s="13">
        <f t="shared" si="13"/>
        <v>1178.4555139453305</v>
      </c>
      <c r="W41" s="13">
        <f t="shared" si="14"/>
        <v>224958.65622136911</v>
      </c>
      <c r="X41" s="12">
        <v>22</v>
      </c>
      <c r="Y41" s="13">
        <f t="shared" si="15"/>
        <v>236994.61272489346</v>
      </c>
      <c r="Z41" s="13">
        <f t="shared" si="16"/>
        <v>1432.2458863963786</v>
      </c>
      <c r="AA41" s="14">
        <f t="shared" si="17"/>
        <v>789.98204241631163</v>
      </c>
      <c r="AB41" s="13">
        <f t="shared" si="18"/>
        <v>642.26384398006701</v>
      </c>
      <c r="AC41" s="13">
        <f t="shared" si="19"/>
        <v>236352.3488809134</v>
      </c>
      <c r="AD41" s="1">
        <f t="shared" si="20"/>
        <v>22</v>
      </c>
      <c r="AE41" s="47"/>
    </row>
    <row r="42" spans="1:31" x14ac:dyDescent="0.25">
      <c r="B42" s="34">
        <v>23</v>
      </c>
      <c r="C42" s="132">
        <v>0</v>
      </c>
      <c r="D42" s="35">
        <f t="shared" ca="1" si="3"/>
        <v>-4.638422979041934E-11</v>
      </c>
      <c r="E42" s="36">
        <f t="shared" ca="1" si="4"/>
        <v>0</v>
      </c>
      <c r="F42" s="36">
        <f t="shared" ca="1" si="5"/>
        <v>0</v>
      </c>
      <c r="G42" s="36">
        <f t="shared" ca="1" si="0"/>
        <v>0</v>
      </c>
      <c r="H42" s="35">
        <f t="shared" ca="1" si="1"/>
        <v>-4.638422979041934E-11</v>
      </c>
      <c r="I42" s="12">
        <v>23</v>
      </c>
      <c r="J42" s="13">
        <f t="shared" ca="1" si="6"/>
        <v>-1.837179297581315E-10</v>
      </c>
      <c r="K42" s="14">
        <f t="shared" ca="1" si="7"/>
        <v>0</v>
      </c>
      <c r="L42" s="14">
        <f t="shared" ca="1" si="8"/>
        <v>0</v>
      </c>
      <c r="M42" s="14">
        <f t="shared" ca="1" si="9"/>
        <v>0</v>
      </c>
      <c r="N42" s="15">
        <f t="shared" ca="1" si="2"/>
        <v>-1.837179297581315E-10</v>
      </c>
      <c r="Q42" s="12">
        <v>23</v>
      </c>
      <c r="R42" s="13"/>
      <c r="S42" s="13">
        <f t="shared" si="10"/>
        <v>224958.65622136911</v>
      </c>
      <c r="T42" s="13">
        <f t="shared" si="11"/>
        <v>1932.2458863963786</v>
      </c>
      <c r="U42" s="14">
        <f t="shared" si="12"/>
        <v>749.86218740456377</v>
      </c>
      <c r="V42" s="13">
        <f t="shared" si="13"/>
        <v>1182.383698991815</v>
      </c>
      <c r="W42" s="13">
        <f t="shared" si="14"/>
        <v>223776.27252237729</v>
      </c>
      <c r="X42" s="12">
        <v>23</v>
      </c>
      <c r="Y42" s="13">
        <f t="shared" si="15"/>
        <v>236352.3488809134</v>
      </c>
      <c r="Z42" s="13">
        <f t="shared" si="16"/>
        <v>1432.2458863963786</v>
      </c>
      <c r="AA42" s="14">
        <f t="shared" si="17"/>
        <v>787.84116293637805</v>
      </c>
      <c r="AB42" s="13">
        <f t="shared" si="18"/>
        <v>644.40472346000058</v>
      </c>
      <c r="AC42" s="13">
        <f t="shared" si="19"/>
        <v>235707.9441574534</v>
      </c>
      <c r="AD42" s="1">
        <f t="shared" si="20"/>
        <v>23</v>
      </c>
      <c r="AE42" s="47"/>
    </row>
    <row r="43" spans="1:31" x14ac:dyDescent="0.25">
      <c r="B43" s="34">
        <v>24</v>
      </c>
      <c r="C43" s="132">
        <v>0</v>
      </c>
      <c r="D43" s="35">
        <f t="shared" ca="1" si="3"/>
        <v>-4.638422979041934E-11</v>
      </c>
      <c r="E43" s="36">
        <f t="shared" ca="1" si="4"/>
        <v>0</v>
      </c>
      <c r="F43" s="36">
        <f t="shared" ca="1" si="5"/>
        <v>0</v>
      </c>
      <c r="G43" s="36">
        <f t="shared" ca="1" si="0"/>
        <v>0</v>
      </c>
      <c r="H43" s="35">
        <f t="shared" ca="1" si="1"/>
        <v>-4.638422979041934E-11</v>
      </c>
      <c r="I43" s="12">
        <v>24</v>
      </c>
      <c r="J43" s="13">
        <f t="shared" ca="1" si="6"/>
        <v>-1.837179297581315E-10</v>
      </c>
      <c r="K43" s="14">
        <f t="shared" ca="1" si="7"/>
        <v>0</v>
      </c>
      <c r="L43" s="14">
        <f t="shared" ca="1" si="8"/>
        <v>0</v>
      </c>
      <c r="M43" s="14">
        <f t="shared" ca="1" si="9"/>
        <v>0</v>
      </c>
      <c r="N43" s="15">
        <f t="shared" ca="1" si="2"/>
        <v>-1.837179297581315E-10</v>
      </c>
      <c r="Q43" s="12">
        <v>24</v>
      </c>
      <c r="R43" s="13">
        <f>C22</f>
        <v>0</v>
      </c>
      <c r="S43" s="13">
        <f t="shared" si="10"/>
        <v>223776.27252237729</v>
      </c>
      <c r="T43" s="13">
        <f t="shared" si="11"/>
        <v>1932.2458863963786</v>
      </c>
      <c r="U43" s="14">
        <f t="shared" si="12"/>
        <v>745.92090840792434</v>
      </c>
      <c r="V43" s="13">
        <f t="shared" si="13"/>
        <v>1186.3249779884543</v>
      </c>
      <c r="W43" s="13">
        <f t="shared" si="14"/>
        <v>222589.94754438882</v>
      </c>
      <c r="X43" s="12">
        <v>24</v>
      </c>
      <c r="Y43" s="13">
        <f t="shared" si="15"/>
        <v>235707.9441574534</v>
      </c>
      <c r="Z43" s="13">
        <f t="shared" si="16"/>
        <v>1432.2458863963786</v>
      </c>
      <c r="AA43" s="14">
        <f t="shared" si="17"/>
        <v>785.69314719151134</v>
      </c>
      <c r="AB43" s="13">
        <f t="shared" si="18"/>
        <v>646.55273920486729</v>
      </c>
      <c r="AC43" s="13">
        <f t="shared" si="19"/>
        <v>235061.39141824853</v>
      </c>
      <c r="AD43" s="1">
        <f t="shared" si="20"/>
        <v>24</v>
      </c>
      <c r="AE43" s="47"/>
    </row>
    <row r="44" spans="1:31" x14ac:dyDescent="0.25">
      <c r="B44" s="34">
        <v>25</v>
      </c>
      <c r="C44" s="132">
        <v>0</v>
      </c>
      <c r="D44" s="35">
        <f t="shared" ca="1" si="3"/>
        <v>-4.638422979041934E-11</v>
      </c>
      <c r="E44" s="36">
        <f t="shared" ca="1" si="4"/>
        <v>0</v>
      </c>
      <c r="F44" s="36">
        <f t="shared" ca="1" si="5"/>
        <v>0</v>
      </c>
      <c r="G44" s="36">
        <f t="shared" ca="1" si="0"/>
        <v>0</v>
      </c>
      <c r="H44" s="35">
        <f t="shared" ca="1" si="1"/>
        <v>-4.638422979041934E-11</v>
      </c>
      <c r="I44" s="12">
        <v>25</v>
      </c>
      <c r="J44" s="13">
        <f t="shared" ca="1" si="6"/>
        <v>-1.837179297581315E-10</v>
      </c>
      <c r="K44" s="14">
        <f t="shared" ca="1" si="7"/>
        <v>0</v>
      </c>
      <c r="L44" s="14">
        <f t="shared" ca="1" si="8"/>
        <v>0</v>
      </c>
      <c r="M44" s="14">
        <f t="shared" ca="1" si="9"/>
        <v>0</v>
      </c>
      <c r="N44" s="15">
        <f t="shared" ca="1" si="2"/>
        <v>-1.837179297581315E-10</v>
      </c>
      <c r="Q44" s="12">
        <v>25</v>
      </c>
      <c r="R44" s="13"/>
      <c r="S44" s="13">
        <f t="shared" si="10"/>
        <v>222589.94754438882</v>
      </c>
      <c r="T44" s="13">
        <f t="shared" si="11"/>
        <v>1932.2458863963786</v>
      </c>
      <c r="U44" s="14">
        <f t="shared" si="12"/>
        <v>741.96649181462942</v>
      </c>
      <c r="V44" s="13">
        <f t="shared" si="13"/>
        <v>1190.2793945817493</v>
      </c>
      <c r="W44" s="13">
        <f t="shared" si="14"/>
        <v>221399.66814980708</v>
      </c>
      <c r="X44" s="12">
        <v>25</v>
      </c>
      <c r="Y44" s="13">
        <f t="shared" si="15"/>
        <v>235061.39141824853</v>
      </c>
      <c r="Z44" s="13">
        <f t="shared" si="16"/>
        <v>1432.2458863963786</v>
      </c>
      <c r="AA44" s="14">
        <f t="shared" si="17"/>
        <v>783.5379713941619</v>
      </c>
      <c r="AB44" s="13">
        <f t="shared" si="18"/>
        <v>648.70791500221674</v>
      </c>
      <c r="AC44" s="13">
        <f t="shared" si="19"/>
        <v>234412.68350324631</v>
      </c>
      <c r="AD44" s="1">
        <f t="shared" si="20"/>
        <v>25</v>
      </c>
      <c r="AE44" s="47"/>
    </row>
    <row r="45" spans="1:31" x14ac:dyDescent="0.25">
      <c r="B45" s="34">
        <v>26</v>
      </c>
      <c r="C45" s="132">
        <v>0</v>
      </c>
      <c r="D45" s="35">
        <f t="shared" ca="1" si="3"/>
        <v>-4.638422979041934E-11</v>
      </c>
      <c r="E45" s="36">
        <f t="shared" ca="1" si="4"/>
        <v>0</v>
      </c>
      <c r="F45" s="36">
        <f t="shared" ca="1" si="5"/>
        <v>0</v>
      </c>
      <c r="G45" s="36">
        <f t="shared" ca="1" si="0"/>
        <v>0</v>
      </c>
      <c r="H45" s="35">
        <f t="shared" ca="1" si="1"/>
        <v>-4.638422979041934E-11</v>
      </c>
      <c r="I45" s="12">
        <v>26</v>
      </c>
      <c r="J45" s="13">
        <f t="shared" ca="1" si="6"/>
        <v>-1.837179297581315E-10</v>
      </c>
      <c r="K45" s="14">
        <f t="shared" ca="1" si="7"/>
        <v>0</v>
      </c>
      <c r="L45" s="14">
        <f t="shared" ca="1" si="8"/>
        <v>0</v>
      </c>
      <c r="M45" s="14">
        <f t="shared" ca="1" si="9"/>
        <v>0</v>
      </c>
      <c r="N45" s="15">
        <f t="shared" ca="1" si="2"/>
        <v>-1.837179297581315E-10</v>
      </c>
      <c r="Q45" s="12">
        <v>26</v>
      </c>
      <c r="R45" s="13"/>
      <c r="S45" s="13">
        <f t="shared" si="10"/>
        <v>221399.66814980708</v>
      </c>
      <c r="T45" s="13">
        <f t="shared" si="11"/>
        <v>1932.2458863963786</v>
      </c>
      <c r="U45" s="14">
        <f t="shared" si="12"/>
        <v>737.99889383269021</v>
      </c>
      <c r="V45" s="13">
        <f t="shared" si="13"/>
        <v>1194.2469925636883</v>
      </c>
      <c r="W45" s="13">
        <f t="shared" si="14"/>
        <v>220205.4211572434</v>
      </c>
      <c r="X45" s="12">
        <v>26</v>
      </c>
      <c r="Y45" s="13">
        <f t="shared" si="15"/>
        <v>234412.68350324631</v>
      </c>
      <c r="Z45" s="13">
        <f t="shared" si="16"/>
        <v>1432.2458863963786</v>
      </c>
      <c r="AA45" s="14">
        <f t="shared" si="17"/>
        <v>781.37561167748765</v>
      </c>
      <c r="AB45" s="13">
        <f t="shared" si="18"/>
        <v>650.87027471889098</v>
      </c>
      <c r="AC45" s="13">
        <f t="shared" si="19"/>
        <v>233761.81322852743</v>
      </c>
      <c r="AD45" s="1">
        <f t="shared" si="20"/>
        <v>26</v>
      </c>
      <c r="AE45" s="47"/>
    </row>
    <row r="46" spans="1:31" x14ac:dyDescent="0.25">
      <c r="B46" s="34">
        <v>27</v>
      </c>
      <c r="C46" s="132">
        <v>0</v>
      </c>
      <c r="D46" s="35">
        <f t="shared" ca="1" si="3"/>
        <v>-4.638422979041934E-11</v>
      </c>
      <c r="E46" s="36">
        <f t="shared" ca="1" si="4"/>
        <v>0</v>
      </c>
      <c r="F46" s="36">
        <f t="shared" ca="1" si="5"/>
        <v>0</v>
      </c>
      <c r="G46" s="36">
        <f t="shared" ca="1" si="0"/>
        <v>0</v>
      </c>
      <c r="H46" s="35">
        <f t="shared" ca="1" si="1"/>
        <v>-4.638422979041934E-11</v>
      </c>
      <c r="I46" s="12">
        <v>27</v>
      </c>
      <c r="J46" s="13">
        <f t="shared" ca="1" si="6"/>
        <v>-1.837179297581315E-10</v>
      </c>
      <c r="K46" s="14">
        <f t="shared" ca="1" si="7"/>
        <v>0</v>
      </c>
      <c r="L46" s="14">
        <f t="shared" ca="1" si="8"/>
        <v>0</v>
      </c>
      <c r="M46" s="14">
        <f t="shared" ca="1" si="9"/>
        <v>0</v>
      </c>
      <c r="N46" s="15">
        <f t="shared" ca="1" si="2"/>
        <v>-1.837179297581315E-10</v>
      </c>
      <c r="Q46" s="12">
        <v>27</v>
      </c>
      <c r="R46" s="13"/>
      <c r="S46" s="13">
        <f t="shared" si="10"/>
        <v>220205.4211572434</v>
      </c>
      <c r="T46" s="13">
        <f t="shared" si="11"/>
        <v>1932.2458863963786</v>
      </c>
      <c r="U46" s="14">
        <f t="shared" si="12"/>
        <v>734.01807052414472</v>
      </c>
      <c r="V46" s="13">
        <f t="shared" si="13"/>
        <v>1198.2278158722338</v>
      </c>
      <c r="W46" s="13">
        <f t="shared" si="14"/>
        <v>219007.19334137117</v>
      </c>
      <c r="X46" s="12">
        <v>27</v>
      </c>
      <c r="Y46" s="13">
        <f t="shared" si="15"/>
        <v>233761.81322852743</v>
      </c>
      <c r="Z46" s="13">
        <f t="shared" si="16"/>
        <v>1432.2458863963786</v>
      </c>
      <c r="AA46" s="14">
        <f t="shared" si="17"/>
        <v>779.20604409509144</v>
      </c>
      <c r="AB46" s="13">
        <f t="shared" si="18"/>
        <v>653.03984230128719</v>
      </c>
      <c r="AC46" s="13">
        <f t="shared" si="19"/>
        <v>233108.77338622615</v>
      </c>
      <c r="AD46" s="1">
        <f t="shared" si="20"/>
        <v>27</v>
      </c>
      <c r="AE46" s="47"/>
    </row>
    <row r="47" spans="1:31" x14ac:dyDescent="0.25">
      <c r="B47" s="34">
        <v>28</v>
      </c>
      <c r="C47" s="132">
        <v>0</v>
      </c>
      <c r="D47" s="35">
        <f t="shared" ca="1" si="3"/>
        <v>-4.638422979041934E-11</v>
      </c>
      <c r="E47" s="36">
        <f t="shared" ca="1" si="4"/>
        <v>0</v>
      </c>
      <c r="F47" s="36">
        <f t="shared" ca="1" si="5"/>
        <v>0</v>
      </c>
      <c r="G47" s="36">
        <f t="shared" ca="1" si="0"/>
        <v>0</v>
      </c>
      <c r="H47" s="35">
        <f t="shared" ca="1" si="1"/>
        <v>-4.638422979041934E-11</v>
      </c>
      <c r="I47" s="12">
        <v>28</v>
      </c>
      <c r="J47" s="13">
        <f t="shared" ca="1" si="6"/>
        <v>-1.837179297581315E-10</v>
      </c>
      <c r="K47" s="14">
        <f t="shared" ca="1" si="7"/>
        <v>0</v>
      </c>
      <c r="L47" s="14">
        <f t="shared" ca="1" si="8"/>
        <v>0</v>
      </c>
      <c r="M47" s="14">
        <f t="shared" ca="1" si="9"/>
        <v>0</v>
      </c>
      <c r="N47" s="15">
        <f t="shared" ca="1" si="2"/>
        <v>-1.837179297581315E-10</v>
      </c>
      <c r="Q47" s="12">
        <v>28</v>
      </c>
      <c r="R47" s="13"/>
      <c r="S47" s="13">
        <f t="shared" si="10"/>
        <v>219007.19334137117</v>
      </c>
      <c r="T47" s="13">
        <f t="shared" si="11"/>
        <v>1932.2458863963786</v>
      </c>
      <c r="U47" s="14">
        <f t="shared" si="12"/>
        <v>730.02397780457056</v>
      </c>
      <c r="V47" s="13">
        <f t="shared" si="13"/>
        <v>1202.2219085918082</v>
      </c>
      <c r="W47" s="13">
        <f t="shared" si="14"/>
        <v>217804.97143277936</v>
      </c>
      <c r="X47" s="12">
        <v>28</v>
      </c>
      <c r="Y47" s="13">
        <f t="shared" si="15"/>
        <v>233108.77338622615</v>
      </c>
      <c r="Z47" s="13">
        <f t="shared" si="16"/>
        <v>1432.2458863963786</v>
      </c>
      <c r="AA47" s="14">
        <f t="shared" si="17"/>
        <v>777.02924462075396</v>
      </c>
      <c r="AB47" s="13">
        <f t="shared" si="18"/>
        <v>655.21664177562468</v>
      </c>
      <c r="AC47" s="13">
        <f t="shared" si="19"/>
        <v>232453.55674445053</v>
      </c>
      <c r="AD47" s="1">
        <f t="shared" si="20"/>
        <v>28</v>
      </c>
      <c r="AE47" s="47"/>
    </row>
    <row r="48" spans="1:31" x14ac:dyDescent="0.25">
      <c r="B48" s="34">
        <v>29</v>
      </c>
      <c r="C48" s="132">
        <v>0</v>
      </c>
      <c r="D48" s="35">
        <f t="shared" ca="1" si="3"/>
        <v>-4.638422979041934E-11</v>
      </c>
      <c r="E48" s="36">
        <f t="shared" ca="1" si="4"/>
        <v>0</v>
      </c>
      <c r="F48" s="36">
        <f t="shared" ca="1" si="5"/>
        <v>0</v>
      </c>
      <c r="G48" s="36">
        <f t="shared" ca="1" si="0"/>
        <v>0</v>
      </c>
      <c r="H48" s="35">
        <f t="shared" ca="1" si="1"/>
        <v>-4.638422979041934E-11</v>
      </c>
      <c r="I48" s="12">
        <v>29</v>
      </c>
      <c r="J48" s="13">
        <f t="shared" ca="1" si="6"/>
        <v>-1.837179297581315E-10</v>
      </c>
      <c r="K48" s="14">
        <f t="shared" ca="1" si="7"/>
        <v>0</v>
      </c>
      <c r="L48" s="14">
        <f t="shared" ca="1" si="8"/>
        <v>0</v>
      </c>
      <c r="M48" s="14">
        <f t="shared" ca="1" si="9"/>
        <v>0</v>
      </c>
      <c r="N48" s="15">
        <f t="shared" ca="1" si="2"/>
        <v>-1.837179297581315E-10</v>
      </c>
      <c r="Q48" s="12">
        <v>29</v>
      </c>
      <c r="R48" s="13"/>
      <c r="S48" s="13">
        <f t="shared" si="10"/>
        <v>217804.97143277936</v>
      </c>
      <c r="T48" s="13">
        <f t="shared" si="11"/>
        <v>1932.2458863963786</v>
      </c>
      <c r="U48" s="14">
        <f t="shared" si="12"/>
        <v>726.01657144259786</v>
      </c>
      <c r="V48" s="13">
        <f t="shared" si="13"/>
        <v>1206.2293149537809</v>
      </c>
      <c r="W48" s="13">
        <f t="shared" si="14"/>
        <v>216598.74211782558</v>
      </c>
      <c r="X48" s="12">
        <v>28</v>
      </c>
      <c r="Y48" s="13">
        <f t="shared" si="15"/>
        <v>232453.55674445053</v>
      </c>
      <c r="Z48" s="13">
        <f t="shared" si="16"/>
        <v>1432.2458863963786</v>
      </c>
      <c r="AA48" s="14">
        <f t="shared" si="17"/>
        <v>774.84518914816852</v>
      </c>
      <c r="AB48" s="13">
        <f t="shared" si="18"/>
        <v>657.40069724821012</v>
      </c>
      <c r="AC48" s="13">
        <f t="shared" si="19"/>
        <v>231796.15604720233</v>
      </c>
      <c r="AD48" s="1">
        <f t="shared" si="20"/>
        <v>28</v>
      </c>
      <c r="AE48" s="47"/>
    </row>
    <row r="49" spans="2:31" x14ac:dyDescent="0.25">
      <c r="B49" s="34">
        <v>30</v>
      </c>
      <c r="C49" s="132">
        <v>0</v>
      </c>
      <c r="D49" s="35">
        <f t="shared" ca="1" si="3"/>
        <v>-4.638422979041934E-11</v>
      </c>
      <c r="E49" s="36">
        <f ca="1">SUM(OFFSET($T$20,(ROW()-20)*12,0,12,1))</f>
        <v>0</v>
      </c>
      <c r="F49" s="36">
        <f t="shared" ca="1" si="5"/>
        <v>0</v>
      </c>
      <c r="G49" s="36">
        <f t="shared" ca="1" si="0"/>
        <v>0</v>
      </c>
      <c r="H49" s="35">
        <f t="shared" ca="1" si="1"/>
        <v>-4.638422979041934E-11</v>
      </c>
      <c r="I49" s="32">
        <v>30</v>
      </c>
      <c r="J49" s="20">
        <f t="shared" ca="1" si="6"/>
        <v>-1.837179297581315E-10</v>
      </c>
      <c r="K49" s="20">
        <f t="shared" ca="1" si="7"/>
        <v>0</v>
      </c>
      <c r="L49" s="20">
        <f t="shared" ca="1" si="8"/>
        <v>0</v>
      </c>
      <c r="M49" s="14">
        <f t="shared" ca="1" si="9"/>
        <v>0</v>
      </c>
      <c r="N49" s="21">
        <f t="shared" ca="1" si="2"/>
        <v>-1.837179297581315E-10</v>
      </c>
      <c r="O49" s="47"/>
      <c r="Q49" s="12">
        <v>30</v>
      </c>
      <c r="R49" s="13"/>
      <c r="S49" s="13">
        <f t="shared" si="10"/>
        <v>216598.74211782558</v>
      </c>
      <c r="T49" s="13">
        <f t="shared" si="11"/>
        <v>1932.2458863963786</v>
      </c>
      <c r="U49" s="14">
        <f t="shared" si="12"/>
        <v>721.99580705941855</v>
      </c>
      <c r="V49" s="13">
        <f t="shared" si="13"/>
        <v>1210.25007933696</v>
      </c>
      <c r="W49" s="13">
        <f t="shared" si="14"/>
        <v>215388.49203848862</v>
      </c>
      <c r="X49" s="12">
        <v>28</v>
      </c>
      <c r="Y49" s="13">
        <f t="shared" si="15"/>
        <v>231796.15604720233</v>
      </c>
      <c r="Z49" s="13">
        <f t="shared" si="16"/>
        <v>1432.2458863963786</v>
      </c>
      <c r="AA49" s="14">
        <f t="shared" si="17"/>
        <v>772.65385349067446</v>
      </c>
      <c r="AB49" s="13">
        <f t="shared" si="18"/>
        <v>659.59203290570417</v>
      </c>
      <c r="AC49" s="13">
        <f t="shared" si="19"/>
        <v>231136.56401429663</v>
      </c>
      <c r="AD49" s="1">
        <f t="shared" si="20"/>
        <v>28</v>
      </c>
      <c r="AE49" s="47"/>
    </row>
    <row r="50" spans="2:31" x14ac:dyDescent="0.25">
      <c r="B50" s="24"/>
      <c r="C50" s="25"/>
      <c r="D50" s="25"/>
      <c r="E50" s="25"/>
      <c r="F50" s="25"/>
      <c r="G50" s="25"/>
      <c r="H50" s="25"/>
      <c r="I50" s="25"/>
      <c r="J50" s="25"/>
      <c r="K50" s="25"/>
      <c r="L50" s="25"/>
      <c r="M50" s="26"/>
      <c r="N50" s="25"/>
      <c r="Q50" s="12">
        <v>31</v>
      </c>
      <c r="R50" s="13"/>
      <c r="S50" s="13">
        <f t="shared" si="10"/>
        <v>215388.49203848862</v>
      </c>
      <c r="T50" s="13">
        <f t="shared" si="11"/>
        <v>1932.2458863963786</v>
      </c>
      <c r="U50" s="14">
        <f t="shared" si="12"/>
        <v>717.96164012829547</v>
      </c>
      <c r="V50" s="13">
        <f t="shared" si="13"/>
        <v>1214.2842462680833</v>
      </c>
      <c r="W50" s="13">
        <f t="shared" si="14"/>
        <v>214174.20779222055</v>
      </c>
      <c r="X50" s="12">
        <v>31</v>
      </c>
      <c r="Y50" s="13">
        <f t="shared" si="15"/>
        <v>231136.56401429663</v>
      </c>
      <c r="Z50" s="13">
        <f t="shared" si="16"/>
        <v>1432.2458863963786</v>
      </c>
      <c r="AA50" s="14">
        <f t="shared" si="17"/>
        <v>770.45521338098877</v>
      </c>
      <c r="AB50" s="13">
        <f t="shared" si="18"/>
        <v>661.79067301538987</v>
      </c>
      <c r="AC50" s="13">
        <f t="shared" si="19"/>
        <v>230474.77334128125</v>
      </c>
      <c r="AD50" s="1">
        <f t="shared" si="20"/>
        <v>31</v>
      </c>
      <c r="AE50" s="47"/>
    </row>
    <row r="51" spans="2:31" x14ac:dyDescent="0.25">
      <c r="G51" s="3"/>
      <c r="M51" s="36"/>
      <c r="Q51" s="12">
        <v>32</v>
      </c>
      <c r="R51" s="13"/>
      <c r="S51" s="13">
        <f t="shared" si="10"/>
        <v>214174.20779222055</v>
      </c>
      <c r="T51" s="13">
        <f t="shared" si="11"/>
        <v>1932.2458863963786</v>
      </c>
      <c r="U51" s="14">
        <f t="shared" si="12"/>
        <v>713.91402597406852</v>
      </c>
      <c r="V51" s="13">
        <f t="shared" si="13"/>
        <v>1218.33186042231</v>
      </c>
      <c r="W51" s="13">
        <f t="shared" si="14"/>
        <v>212955.87593179825</v>
      </c>
      <c r="X51" s="12">
        <v>32</v>
      </c>
      <c r="Y51" s="13">
        <f t="shared" si="15"/>
        <v>230474.77334128125</v>
      </c>
      <c r="Z51" s="13">
        <f t="shared" si="16"/>
        <v>1432.2458863963786</v>
      </c>
      <c r="AA51" s="14">
        <f t="shared" si="17"/>
        <v>768.24924447093747</v>
      </c>
      <c r="AB51" s="13">
        <f t="shared" si="18"/>
        <v>663.99664192544117</v>
      </c>
      <c r="AC51" s="13">
        <f t="shared" si="19"/>
        <v>229810.7766993558</v>
      </c>
      <c r="AD51" s="1">
        <f t="shared" si="20"/>
        <v>32</v>
      </c>
      <c r="AE51" s="47"/>
    </row>
    <row r="52" spans="2:31" x14ac:dyDescent="0.25">
      <c r="H52" s="47"/>
      <c r="M52" s="36"/>
      <c r="Q52" s="12">
        <v>33</v>
      </c>
      <c r="R52" s="13"/>
      <c r="S52" s="13">
        <f t="shared" si="10"/>
        <v>212955.87593179825</v>
      </c>
      <c r="T52" s="13">
        <f t="shared" si="11"/>
        <v>1932.2458863963786</v>
      </c>
      <c r="U52" s="14">
        <f t="shared" si="12"/>
        <v>709.85291977266081</v>
      </c>
      <c r="V52" s="13">
        <f t="shared" si="13"/>
        <v>1222.3929666237177</v>
      </c>
      <c r="W52" s="13">
        <f t="shared" si="14"/>
        <v>211733.48296517454</v>
      </c>
      <c r="X52" s="12">
        <v>33</v>
      </c>
      <c r="Y52" s="13">
        <f t="shared" si="15"/>
        <v>229810.7766993558</v>
      </c>
      <c r="Z52" s="13">
        <f t="shared" si="16"/>
        <v>1432.2458863963786</v>
      </c>
      <c r="AA52" s="14">
        <f t="shared" si="17"/>
        <v>766.03592233118604</v>
      </c>
      <c r="AB52" s="13">
        <f t="shared" si="18"/>
        <v>666.20996406519259</v>
      </c>
      <c r="AC52" s="13">
        <f t="shared" si="19"/>
        <v>229144.5667352906</v>
      </c>
      <c r="AD52" s="1">
        <f t="shared" si="20"/>
        <v>33</v>
      </c>
      <c r="AE52" s="47"/>
    </row>
    <row r="53" spans="2:31" x14ac:dyDescent="0.25">
      <c r="I53" s="3"/>
      <c r="Q53" s="12">
        <v>34</v>
      </c>
      <c r="R53" s="13"/>
      <c r="S53" s="13">
        <f t="shared" si="10"/>
        <v>211733.48296517454</v>
      </c>
      <c r="T53" s="13">
        <f t="shared" si="11"/>
        <v>1932.2458863963786</v>
      </c>
      <c r="U53" s="14">
        <f t="shared" si="12"/>
        <v>705.77827655058184</v>
      </c>
      <c r="V53" s="13">
        <f t="shared" si="13"/>
        <v>1226.4676098457967</v>
      </c>
      <c r="W53" s="13">
        <f t="shared" si="14"/>
        <v>210507.01535532874</v>
      </c>
      <c r="X53" s="12">
        <v>34</v>
      </c>
      <c r="Y53" s="13">
        <f t="shared" si="15"/>
        <v>229144.5667352906</v>
      </c>
      <c r="Z53" s="13">
        <f t="shared" si="16"/>
        <v>1432.2458863963786</v>
      </c>
      <c r="AA53" s="14">
        <f t="shared" si="17"/>
        <v>763.81522245096869</v>
      </c>
      <c r="AB53" s="13">
        <f t="shared" si="18"/>
        <v>668.43066394540995</v>
      </c>
      <c r="AC53" s="13">
        <f t="shared" si="19"/>
        <v>228476.13607134519</v>
      </c>
      <c r="AD53" s="1">
        <f t="shared" si="20"/>
        <v>34</v>
      </c>
      <c r="AE53" s="47"/>
    </row>
    <row r="54" spans="2:31" x14ac:dyDescent="0.25">
      <c r="I54" s="2"/>
      <c r="Q54" s="12">
        <v>35</v>
      </c>
      <c r="R54" s="13"/>
      <c r="S54" s="13">
        <f t="shared" si="10"/>
        <v>210507.01535532874</v>
      </c>
      <c r="T54" s="13">
        <f t="shared" si="11"/>
        <v>1932.2458863963786</v>
      </c>
      <c r="U54" s="14">
        <f t="shared" si="12"/>
        <v>701.69005118442919</v>
      </c>
      <c r="V54" s="13">
        <f t="shared" si="13"/>
        <v>1230.5558352119494</v>
      </c>
      <c r="W54" s="13">
        <f t="shared" si="14"/>
        <v>209276.4595201168</v>
      </c>
      <c r="X54" s="12">
        <v>35</v>
      </c>
      <c r="Y54" s="13">
        <f t="shared" si="15"/>
        <v>228476.13607134519</v>
      </c>
      <c r="Z54" s="13">
        <f t="shared" si="16"/>
        <v>1432.2458863963786</v>
      </c>
      <c r="AA54" s="14">
        <f t="shared" si="17"/>
        <v>761.5871202378172</v>
      </c>
      <c r="AB54" s="13">
        <f t="shared" si="18"/>
        <v>670.65876615856143</v>
      </c>
      <c r="AC54" s="13">
        <f t="shared" si="19"/>
        <v>227805.47730518662</v>
      </c>
      <c r="AD54" s="1">
        <f t="shared" si="20"/>
        <v>35</v>
      </c>
      <c r="AE54" s="47"/>
    </row>
    <row r="55" spans="2:31" x14ac:dyDescent="0.25">
      <c r="Q55" s="12">
        <v>36</v>
      </c>
      <c r="R55" s="13">
        <f>C23</f>
        <v>0</v>
      </c>
      <c r="S55" s="13">
        <f t="shared" si="10"/>
        <v>209276.4595201168</v>
      </c>
      <c r="T55" s="13">
        <f t="shared" si="11"/>
        <v>1932.2458863963786</v>
      </c>
      <c r="U55" s="14">
        <f t="shared" si="12"/>
        <v>697.58819840038939</v>
      </c>
      <c r="V55" s="13">
        <f t="shared" si="13"/>
        <v>1234.6576879959894</v>
      </c>
      <c r="W55" s="13">
        <f t="shared" si="14"/>
        <v>208041.80183212081</v>
      </c>
      <c r="X55" s="12">
        <v>36</v>
      </c>
      <c r="Y55" s="13">
        <f t="shared" si="15"/>
        <v>227805.47730518662</v>
      </c>
      <c r="Z55" s="13">
        <f t="shared" si="16"/>
        <v>1432.2458863963786</v>
      </c>
      <c r="AA55" s="14">
        <f t="shared" si="17"/>
        <v>759.35159101728868</v>
      </c>
      <c r="AB55" s="13">
        <f t="shared" si="18"/>
        <v>672.89429537908995</v>
      </c>
      <c r="AC55" s="13">
        <f t="shared" si="19"/>
        <v>227132.58300980754</v>
      </c>
      <c r="AD55" s="1">
        <f t="shared" si="20"/>
        <v>36</v>
      </c>
      <c r="AE55" s="47"/>
    </row>
    <row r="56" spans="2:31" x14ac:dyDescent="0.25">
      <c r="Q56" s="12">
        <v>37</v>
      </c>
      <c r="R56" s="13"/>
      <c r="S56" s="13">
        <f t="shared" si="10"/>
        <v>208041.80183212081</v>
      </c>
      <c r="T56" s="13">
        <f t="shared" si="11"/>
        <v>1932.2458863963786</v>
      </c>
      <c r="U56" s="14">
        <f t="shared" si="12"/>
        <v>693.47267277373601</v>
      </c>
      <c r="V56" s="13">
        <f t="shared" si="13"/>
        <v>1238.7732136226427</v>
      </c>
      <c r="W56" s="13">
        <f t="shared" si="14"/>
        <v>206803.02861849815</v>
      </c>
      <c r="X56" s="12">
        <v>37</v>
      </c>
      <c r="Y56" s="13">
        <f t="shared" si="15"/>
        <v>227132.58300980754</v>
      </c>
      <c r="Z56" s="13">
        <f t="shared" si="16"/>
        <v>1432.2458863963786</v>
      </c>
      <c r="AA56" s="14">
        <f t="shared" si="17"/>
        <v>757.1086100326919</v>
      </c>
      <c r="AB56" s="13">
        <f t="shared" si="18"/>
        <v>675.13727636368674</v>
      </c>
      <c r="AC56" s="13">
        <f t="shared" si="19"/>
        <v>226457.44573344386</v>
      </c>
      <c r="AD56" s="1">
        <f t="shared" si="20"/>
        <v>37</v>
      </c>
      <c r="AE56" s="47"/>
    </row>
    <row r="57" spans="2:31" x14ac:dyDescent="0.25">
      <c r="Q57" s="12">
        <v>38</v>
      </c>
      <c r="R57" s="13"/>
      <c r="S57" s="13">
        <f t="shared" si="10"/>
        <v>206803.02861849815</v>
      </c>
      <c r="T57" s="13">
        <f t="shared" si="11"/>
        <v>1932.2458863963786</v>
      </c>
      <c r="U57" s="14">
        <f t="shared" si="12"/>
        <v>689.34342872832713</v>
      </c>
      <c r="V57" s="13">
        <f t="shared" si="13"/>
        <v>1242.9024576680515</v>
      </c>
      <c r="W57" s="13">
        <f t="shared" si="14"/>
        <v>205560.12616083011</v>
      </c>
      <c r="X57" s="12">
        <v>38</v>
      </c>
      <c r="Y57" s="13">
        <f t="shared" si="15"/>
        <v>226457.44573344386</v>
      </c>
      <c r="Z57" s="13">
        <f t="shared" si="16"/>
        <v>1432.2458863963786</v>
      </c>
      <c r="AA57" s="14">
        <f t="shared" si="17"/>
        <v>754.85815244481284</v>
      </c>
      <c r="AB57" s="13">
        <f t="shared" si="18"/>
        <v>677.38773395156579</v>
      </c>
      <c r="AC57" s="13">
        <f t="shared" si="19"/>
        <v>225780.0579994923</v>
      </c>
      <c r="AD57" s="1">
        <f t="shared" si="20"/>
        <v>38</v>
      </c>
      <c r="AE57" s="47"/>
    </row>
    <row r="58" spans="2:31" x14ac:dyDescent="0.25">
      <c r="Q58" s="12">
        <v>39</v>
      </c>
      <c r="R58" s="13"/>
      <c r="S58" s="13">
        <f t="shared" si="10"/>
        <v>205560.12616083011</v>
      </c>
      <c r="T58" s="13">
        <f t="shared" si="11"/>
        <v>1932.2458863963786</v>
      </c>
      <c r="U58" s="14">
        <f t="shared" si="12"/>
        <v>685.20042053610041</v>
      </c>
      <c r="V58" s="13">
        <f t="shared" si="13"/>
        <v>1247.0454658602782</v>
      </c>
      <c r="W58" s="13">
        <f t="shared" si="14"/>
        <v>204313.08069496983</v>
      </c>
      <c r="X58" s="12">
        <v>39</v>
      </c>
      <c r="Y58" s="13">
        <f t="shared" si="15"/>
        <v>225780.0579994923</v>
      </c>
      <c r="Z58" s="13">
        <f t="shared" si="16"/>
        <v>1432.2458863963786</v>
      </c>
      <c r="AA58" s="14">
        <f t="shared" si="17"/>
        <v>752.60019333164109</v>
      </c>
      <c r="AB58" s="13">
        <f t="shared" si="18"/>
        <v>679.64569306473754</v>
      </c>
      <c r="AC58" s="13">
        <f t="shared" si="19"/>
        <v>225100.41230642758</v>
      </c>
      <c r="AD58" s="1">
        <f t="shared" si="20"/>
        <v>39</v>
      </c>
      <c r="AE58" s="47"/>
    </row>
    <row r="59" spans="2:31" x14ac:dyDescent="0.25">
      <c r="Q59" s="12">
        <v>40</v>
      </c>
      <c r="R59" s="13"/>
      <c r="S59" s="13">
        <f t="shared" si="10"/>
        <v>204313.08069496983</v>
      </c>
      <c r="T59" s="13">
        <f t="shared" si="11"/>
        <v>1932.2458863963786</v>
      </c>
      <c r="U59" s="14">
        <f t="shared" si="12"/>
        <v>681.04360231656608</v>
      </c>
      <c r="V59" s="13">
        <f t="shared" si="13"/>
        <v>1251.2022840798127</v>
      </c>
      <c r="W59" s="13">
        <f t="shared" si="14"/>
        <v>203061.87841089003</v>
      </c>
      <c r="X59" s="12">
        <v>40</v>
      </c>
      <c r="Y59" s="13">
        <f t="shared" si="15"/>
        <v>225100.41230642758</v>
      </c>
      <c r="Z59" s="13">
        <f t="shared" si="16"/>
        <v>1432.2458863963786</v>
      </c>
      <c r="AA59" s="14">
        <f t="shared" si="17"/>
        <v>750.33470768809195</v>
      </c>
      <c r="AB59" s="13">
        <f t="shared" si="18"/>
        <v>681.91117870828668</v>
      </c>
      <c r="AC59" s="13">
        <f t="shared" si="19"/>
        <v>224418.5011277193</v>
      </c>
      <c r="AD59" s="1">
        <f t="shared" si="20"/>
        <v>40</v>
      </c>
      <c r="AE59" s="47"/>
    </row>
    <row r="60" spans="2:31" x14ac:dyDescent="0.25">
      <c r="Q60" s="12">
        <v>41</v>
      </c>
      <c r="R60" s="13"/>
      <c r="S60" s="13">
        <f t="shared" si="10"/>
        <v>203061.87841089003</v>
      </c>
      <c r="T60" s="13">
        <f t="shared" si="11"/>
        <v>1932.2458863963786</v>
      </c>
      <c r="U60" s="14">
        <f t="shared" si="12"/>
        <v>676.8729280363001</v>
      </c>
      <c r="V60" s="13">
        <f t="shared" si="13"/>
        <v>1255.3729583600784</v>
      </c>
      <c r="W60" s="13">
        <f t="shared" si="14"/>
        <v>201806.50545252996</v>
      </c>
      <c r="X60" s="12">
        <v>41</v>
      </c>
      <c r="Y60" s="13">
        <f t="shared" si="15"/>
        <v>224418.5011277193</v>
      </c>
      <c r="Z60" s="13">
        <f t="shared" si="16"/>
        <v>1432.2458863963786</v>
      </c>
      <c r="AA60" s="14">
        <f t="shared" si="17"/>
        <v>748.06167042573099</v>
      </c>
      <c r="AB60" s="13">
        <f t="shared" si="18"/>
        <v>684.18421597064764</v>
      </c>
      <c r="AC60" s="13">
        <f t="shared" si="19"/>
        <v>223734.31691174864</v>
      </c>
      <c r="AD60" s="1">
        <f t="shared" si="20"/>
        <v>41</v>
      </c>
      <c r="AE60" s="47"/>
    </row>
    <row r="61" spans="2:31" x14ac:dyDescent="0.25">
      <c r="Q61" s="12">
        <v>42</v>
      </c>
      <c r="R61" s="13"/>
      <c r="S61" s="13">
        <f t="shared" si="10"/>
        <v>201806.50545252996</v>
      </c>
      <c r="T61" s="13">
        <f t="shared" si="11"/>
        <v>1932.2458863963786</v>
      </c>
      <c r="U61" s="14">
        <f t="shared" si="12"/>
        <v>672.68835150843324</v>
      </c>
      <c r="V61" s="13">
        <f t="shared" si="13"/>
        <v>1259.5575348879454</v>
      </c>
      <c r="W61" s="13">
        <f t="shared" si="14"/>
        <v>200546.94791764201</v>
      </c>
      <c r="X61" s="12">
        <v>42</v>
      </c>
      <c r="Y61" s="13">
        <f t="shared" si="15"/>
        <v>223734.31691174864</v>
      </c>
      <c r="Z61" s="13">
        <f t="shared" si="16"/>
        <v>1432.2458863963786</v>
      </c>
      <c r="AA61" s="14">
        <f t="shared" si="17"/>
        <v>745.78105637249553</v>
      </c>
      <c r="AB61" s="13">
        <f t="shared" si="18"/>
        <v>686.46483002388311</v>
      </c>
      <c r="AC61" s="13">
        <f t="shared" si="19"/>
        <v>223047.85208172476</v>
      </c>
      <c r="AD61" s="1">
        <f t="shared" si="20"/>
        <v>42</v>
      </c>
      <c r="AE61" s="47"/>
    </row>
    <row r="62" spans="2:31" x14ac:dyDescent="0.25">
      <c r="Q62" s="12">
        <v>43</v>
      </c>
      <c r="R62" s="13"/>
      <c r="S62" s="13">
        <f t="shared" si="10"/>
        <v>200546.94791764201</v>
      </c>
      <c r="T62" s="13">
        <f t="shared" si="11"/>
        <v>1932.2458863963786</v>
      </c>
      <c r="U62" s="14">
        <f t="shared" si="12"/>
        <v>668.48982639214012</v>
      </c>
      <c r="V62" s="13">
        <f t="shared" si="13"/>
        <v>1263.7560600042384</v>
      </c>
      <c r="W62" s="13">
        <f t="shared" si="14"/>
        <v>199283.19185763778</v>
      </c>
      <c r="X62" s="12">
        <v>43</v>
      </c>
      <c r="Y62" s="13">
        <f t="shared" si="15"/>
        <v>223047.85208172476</v>
      </c>
      <c r="Z62" s="13">
        <f t="shared" si="16"/>
        <v>1432.2458863963786</v>
      </c>
      <c r="AA62" s="14">
        <f t="shared" si="17"/>
        <v>743.49284027241583</v>
      </c>
      <c r="AB62" s="13">
        <f t="shared" si="18"/>
        <v>688.7530461239628</v>
      </c>
      <c r="AC62" s="13">
        <f t="shared" si="19"/>
        <v>222359.09903560081</v>
      </c>
      <c r="AD62" s="1">
        <f t="shared" si="20"/>
        <v>43</v>
      </c>
      <c r="AE62" s="47"/>
    </row>
    <row r="63" spans="2:31" x14ac:dyDescent="0.25">
      <c r="Q63" s="12">
        <v>44</v>
      </c>
      <c r="R63" s="13"/>
      <c r="S63" s="13">
        <f t="shared" si="10"/>
        <v>199283.19185763778</v>
      </c>
      <c r="T63" s="13">
        <f t="shared" si="11"/>
        <v>1932.2458863963786</v>
      </c>
      <c r="U63" s="14">
        <f t="shared" si="12"/>
        <v>664.27730619212593</v>
      </c>
      <c r="V63" s="13">
        <f t="shared" si="13"/>
        <v>1267.9685802042527</v>
      </c>
      <c r="W63" s="13">
        <f t="shared" si="14"/>
        <v>198015.22327743351</v>
      </c>
      <c r="X63" s="12">
        <v>44</v>
      </c>
      <c r="Y63" s="13">
        <f t="shared" si="15"/>
        <v>222359.09903560081</v>
      </c>
      <c r="Z63" s="13">
        <f t="shared" si="16"/>
        <v>1432.2458863963786</v>
      </c>
      <c r="AA63" s="14">
        <f t="shared" si="17"/>
        <v>741.19699678533607</v>
      </c>
      <c r="AB63" s="13">
        <f t="shared" si="18"/>
        <v>691.04888961104257</v>
      </c>
      <c r="AC63" s="13">
        <f t="shared" si="19"/>
        <v>221668.05014598978</v>
      </c>
      <c r="AD63" s="1">
        <f t="shared" si="20"/>
        <v>44</v>
      </c>
      <c r="AE63" s="47"/>
    </row>
    <row r="64" spans="2:31" x14ac:dyDescent="0.25">
      <c r="Q64" s="12">
        <v>45</v>
      </c>
      <c r="R64" s="13"/>
      <c r="S64" s="13">
        <f t="shared" si="10"/>
        <v>198015.22327743351</v>
      </c>
      <c r="T64" s="13">
        <f t="shared" si="11"/>
        <v>1932.2458863963786</v>
      </c>
      <c r="U64" s="14">
        <f t="shared" si="12"/>
        <v>660.05074425811176</v>
      </c>
      <c r="V64" s="13">
        <f t="shared" si="13"/>
        <v>1272.1951421382669</v>
      </c>
      <c r="W64" s="13">
        <f t="shared" si="14"/>
        <v>196743.02813529526</v>
      </c>
      <c r="X64" s="12">
        <v>45</v>
      </c>
      <c r="Y64" s="13">
        <f t="shared" si="15"/>
        <v>221668.05014598978</v>
      </c>
      <c r="Z64" s="13">
        <f t="shared" si="16"/>
        <v>1432.2458863963786</v>
      </c>
      <c r="AA64" s="14">
        <f t="shared" si="17"/>
        <v>738.89350048663255</v>
      </c>
      <c r="AB64" s="13">
        <f t="shared" si="18"/>
        <v>693.35238590974609</v>
      </c>
      <c r="AC64" s="13">
        <f t="shared" si="19"/>
        <v>220974.69776008005</v>
      </c>
      <c r="AD64" s="1">
        <f t="shared" si="20"/>
        <v>45</v>
      </c>
      <c r="AE64" s="47"/>
    </row>
    <row r="65" spans="17:31" x14ac:dyDescent="0.25">
      <c r="Q65" s="12">
        <v>46</v>
      </c>
      <c r="R65" s="13"/>
      <c r="S65" s="13">
        <f t="shared" si="10"/>
        <v>196743.02813529526</v>
      </c>
      <c r="T65" s="13">
        <f t="shared" si="11"/>
        <v>1932.2458863963786</v>
      </c>
      <c r="U65" s="14">
        <f t="shared" si="12"/>
        <v>655.81009378431747</v>
      </c>
      <c r="V65" s="13">
        <f t="shared" si="13"/>
        <v>1276.4357926120611</v>
      </c>
      <c r="W65" s="13">
        <f t="shared" si="14"/>
        <v>195466.5923426832</v>
      </c>
      <c r="X65" s="12">
        <v>46</v>
      </c>
      <c r="Y65" s="13">
        <f t="shared" si="15"/>
        <v>220974.69776008005</v>
      </c>
      <c r="Z65" s="13">
        <f t="shared" si="16"/>
        <v>1432.2458863963786</v>
      </c>
      <c r="AA65" s="14">
        <f t="shared" si="17"/>
        <v>736.5823258669335</v>
      </c>
      <c r="AB65" s="13">
        <f t="shared" si="18"/>
        <v>695.66356052944514</v>
      </c>
      <c r="AC65" s="13">
        <f t="shared" si="19"/>
        <v>220279.0341995506</v>
      </c>
      <c r="AD65" s="1">
        <f t="shared" si="20"/>
        <v>46</v>
      </c>
      <c r="AE65" s="47"/>
    </row>
    <row r="66" spans="17:31" x14ac:dyDescent="0.25">
      <c r="Q66" s="12">
        <v>47</v>
      </c>
      <c r="R66" s="13"/>
      <c r="S66" s="13">
        <f t="shared" si="10"/>
        <v>195466.5923426832</v>
      </c>
      <c r="T66" s="13">
        <f t="shared" si="11"/>
        <v>1932.2458863963786</v>
      </c>
      <c r="U66" s="14">
        <f t="shared" si="12"/>
        <v>651.55530780894401</v>
      </c>
      <c r="V66" s="13">
        <f t="shared" si="13"/>
        <v>1280.6905785874346</v>
      </c>
      <c r="W66" s="13">
        <f t="shared" si="14"/>
        <v>194185.90176409576</v>
      </c>
      <c r="X66" s="12">
        <v>47</v>
      </c>
      <c r="Y66" s="13">
        <f t="shared" si="15"/>
        <v>220279.0341995506</v>
      </c>
      <c r="Z66" s="13">
        <f t="shared" si="16"/>
        <v>1432.2458863963786</v>
      </c>
      <c r="AA66" s="14">
        <f t="shared" si="17"/>
        <v>734.26344733183532</v>
      </c>
      <c r="AB66" s="13">
        <f t="shared" si="18"/>
        <v>697.98243906454331</v>
      </c>
      <c r="AC66" s="13">
        <f t="shared" si="19"/>
        <v>219581.05176048607</v>
      </c>
      <c r="AD66" s="1">
        <f t="shared" si="20"/>
        <v>47</v>
      </c>
      <c r="AE66" s="47"/>
    </row>
    <row r="67" spans="17:31" x14ac:dyDescent="0.25">
      <c r="Q67" s="12">
        <v>48</v>
      </c>
      <c r="R67" s="13">
        <f>C24</f>
        <v>0</v>
      </c>
      <c r="S67" s="13">
        <f t="shared" si="10"/>
        <v>194185.90176409576</v>
      </c>
      <c r="T67" s="13">
        <f t="shared" si="11"/>
        <v>1932.2458863963786</v>
      </c>
      <c r="U67" s="14">
        <f t="shared" si="12"/>
        <v>647.28633921365258</v>
      </c>
      <c r="V67" s="13">
        <f t="shared" si="13"/>
        <v>1284.9595471827261</v>
      </c>
      <c r="W67" s="13">
        <f t="shared" si="14"/>
        <v>192900.94221691304</v>
      </c>
      <c r="X67" s="12">
        <v>48</v>
      </c>
      <c r="Y67" s="13">
        <f t="shared" si="15"/>
        <v>219581.05176048607</v>
      </c>
      <c r="Z67" s="13">
        <f t="shared" si="16"/>
        <v>1432.2458863963786</v>
      </c>
      <c r="AA67" s="14">
        <f t="shared" si="17"/>
        <v>731.93683920162027</v>
      </c>
      <c r="AB67" s="13">
        <f t="shared" si="18"/>
        <v>700.30904719475836</v>
      </c>
      <c r="AC67" s="13">
        <f t="shared" si="19"/>
        <v>218880.74271329131</v>
      </c>
      <c r="AD67" s="1">
        <f t="shared" si="20"/>
        <v>48</v>
      </c>
      <c r="AE67" s="47"/>
    </row>
    <row r="68" spans="17:31" x14ac:dyDescent="0.25">
      <c r="Q68" s="12">
        <v>49</v>
      </c>
      <c r="R68" s="13"/>
      <c r="S68" s="13">
        <f t="shared" si="10"/>
        <v>192900.94221691304</v>
      </c>
      <c r="T68" s="13">
        <f t="shared" si="11"/>
        <v>1932.2458863963786</v>
      </c>
      <c r="U68" s="14">
        <f t="shared" si="12"/>
        <v>643.00314072304343</v>
      </c>
      <c r="V68" s="13">
        <f t="shared" si="13"/>
        <v>1289.2427456733353</v>
      </c>
      <c r="W68" s="13">
        <f t="shared" si="14"/>
        <v>191611.6994712397</v>
      </c>
      <c r="X68" s="12">
        <v>49</v>
      </c>
      <c r="Y68" s="13">
        <f t="shared" si="15"/>
        <v>218880.74271329131</v>
      </c>
      <c r="Z68" s="13">
        <f t="shared" si="16"/>
        <v>1432.2458863963786</v>
      </c>
      <c r="AA68" s="14">
        <f t="shared" si="17"/>
        <v>729.60247571097113</v>
      </c>
      <c r="AB68" s="13">
        <f t="shared" si="18"/>
        <v>702.6434106854075</v>
      </c>
      <c r="AC68" s="13">
        <f t="shared" si="19"/>
        <v>218178.0993026059</v>
      </c>
      <c r="AD68" s="1">
        <f t="shared" si="20"/>
        <v>49</v>
      </c>
      <c r="AE68" s="47"/>
    </row>
    <row r="69" spans="17:31" x14ac:dyDescent="0.25">
      <c r="Q69" s="12">
        <v>50</v>
      </c>
      <c r="R69" s="13"/>
      <c r="S69" s="13">
        <f t="shared" si="10"/>
        <v>191611.6994712397</v>
      </c>
      <c r="T69" s="13">
        <f t="shared" si="11"/>
        <v>1932.2458863963786</v>
      </c>
      <c r="U69" s="14">
        <f t="shared" si="12"/>
        <v>638.70566490413228</v>
      </c>
      <c r="V69" s="13">
        <f t="shared" si="13"/>
        <v>1293.5402214922465</v>
      </c>
      <c r="W69" s="13">
        <f t="shared" si="14"/>
        <v>190318.15924974746</v>
      </c>
      <c r="X69" s="12">
        <v>50</v>
      </c>
      <c r="Y69" s="13">
        <f t="shared" si="15"/>
        <v>218178.0993026059</v>
      </c>
      <c r="Z69" s="13">
        <f t="shared" si="16"/>
        <v>1432.2458863963786</v>
      </c>
      <c r="AA69" s="14">
        <f t="shared" si="17"/>
        <v>727.26033100868642</v>
      </c>
      <c r="AB69" s="13">
        <f t="shared" si="18"/>
        <v>704.98555538769222</v>
      </c>
      <c r="AC69" s="13">
        <f t="shared" si="19"/>
        <v>217473.11374721822</v>
      </c>
      <c r="AD69" s="1">
        <f t="shared" si="20"/>
        <v>50</v>
      </c>
      <c r="AE69" s="47"/>
    </row>
    <row r="70" spans="17:31" x14ac:dyDescent="0.25">
      <c r="Q70" s="12">
        <v>51</v>
      </c>
      <c r="R70" s="13"/>
      <c r="S70" s="13">
        <f t="shared" si="10"/>
        <v>190318.15924974746</v>
      </c>
      <c r="T70" s="13">
        <f t="shared" si="11"/>
        <v>1932.2458863963786</v>
      </c>
      <c r="U70" s="14">
        <f t="shared" si="12"/>
        <v>634.39386416582488</v>
      </c>
      <c r="V70" s="13">
        <f t="shared" si="13"/>
        <v>1297.8520222305538</v>
      </c>
      <c r="W70" s="13">
        <f t="shared" si="14"/>
        <v>189020.3072275169</v>
      </c>
      <c r="X70" s="12">
        <v>51</v>
      </c>
      <c r="Y70" s="13">
        <f t="shared" si="15"/>
        <v>217473.11374721822</v>
      </c>
      <c r="Z70" s="13">
        <f t="shared" si="16"/>
        <v>1432.2458863963786</v>
      </c>
      <c r="AA70" s="14">
        <f t="shared" si="17"/>
        <v>724.910379157394</v>
      </c>
      <c r="AB70" s="13">
        <f t="shared" si="18"/>
        <v>707.33550723898463</v>
      </c>
      <c r="AC70" s="13">
        <f t="shared" si="19"/>
        <v>216765.77823997923</v>
      </c>
      <c r="AD70" s="1">
        <f t="shared" si="20"/>
        <v>51</v>
      </c>
      <c r="AE70" s="47"/>
    </row>
    <row r="71" spans="17:31" x14ac:dyDescent="0.25">
      <c r="Q71" s="12">
        <v>52</v>
      </c>
      <c r="R71" s="13"/>
      <c r="S71" s="13">
        <f t="shared" si="10"/>
        <v>189020.3072275169</v>
      </c>
      <c r="T71" s="13">
        <f t="shared" si="11"/>
        <v>1932.2458863963786</v>
      </c>
      <c r="U71" s="14">
        <f t="shared" si="12"/>
        <v>630.06769075838963</v>
      </c>
      <c r="V71" s="13">
        <f t="shared" si="13"/>
        <v>1302.1781956379891</v>
      </c>
      <c r="W71" s="13">
        <f t="shared" si="14"/>
        <v>187718.1290318789</v>
      </c>
      <c r="X71" s="12">
        <v>52</v>
      </c>
      <c r="Y71" s="13">
        <f t="shared" si="15"/>
        <v>216765.77823997923</v>
      </c>
      <c r="Z71" s="13">
        <f t="shared" si="16"/>
        <v>1432.2458863963786</v>
      </c>
      <c r="AA71" s="14">
        <f t="shared" si="17"/>
        <v>722.55259413326405</v>
      </c>
      <c r="AB71" s="13">
        <f t="shared" si="18"/>
        <v>709.69329226311459</v>
      </c>
      <c r="AC71" s="13">
        <f t="shared" si="19"/>
        <v>216056.08494771612</v>
      </c>
      <c r="AD71" s="1">
        <f t="shared" si="20"/>
        <v>52</v>
      </c>
      <c r="AE71" s="47"/>
    </row>
    <row r="72" spans="17:31" x14ac:dyDescent="0.25">
      <c r="Q72" s="12">
        <v>53</v>
      </c>
      <c r="R72" s="13"/>
      <c r="S72" s="13">
        <f t="shared" si="10"/>
        <v>187718.1290318789</v>
      </c>
      <c r="T72" s="13">
        <f t="shared" si="11"/>
        <v>1932.2458863963786</v>
      </c>
      <c r="U72" s="14">
        <f t="shared" si="12"/>
        <v>625.72709677292971</v>
      </c>
      <c r="V72" s="13">
        <f t="shared" si="13"/>
        <v>1306.5187896234488</v>
      </c>
      <c r="W72" s="13">
        <f t="shared" si="14"/>
        <v>186411.61024225544</v>
      </c>
      <c r="X72" s="12">
        <v>53</v>
      </c>
      <c r="Y72" s="13">
        <f t="shared" si="15"/>
        <v>216056.08494771612</v>
      </c>
      <c r="Z72" s="13">
        <f t="shared" si="16"/>
        <v>1432.2458863963786</v>
      </c>
      <c r="AA72" s="14">
        <f t="shared" si="17"/>
        <v>720.18694982572049</v>
      </c>
      <c r="AB72" s="13">
        <f t="shared" si="18"/>
        <v>712.05893657065815</v>
      </c>
      <c r="AC72" s="13">
        <f t="shared" si="19"/>
        <v>215344.02601114547</v>
      </c>
      <c r="AD72" s="1">
        <f t="shared" si="20"/>
        <v>53</v>
      </c>
      <c r="AE72" s="47"/>
    </row>
    <row r="73" spans="17:31" x14ac:dyDescent="0.25">
      <c r="Q73" s="12">
        <v>54</v>
      </c>
      <c r="R73" s="13"/>
      <c r="S73" s="13">
        <f t="shared" si="10"/>
        <v>186411.61024225544</v>
      </c>
      <c r="T73" s="13">
        <f t="shared" si="11"/>
        <v>1932.2458863963786</v>
      </c>
      <c r="U73" s="14">
        <f t="shared" si="12"/>
        <v>621.3720341408515</v>
      </c>
      <c r="V73" s="13">
        <f t="shared" si="13"/>
        <v>1310.8738522555273</v>
      </c>
      <c r="W73" s="13">
        <f t="shared" si="14"/>
        <v>185100.73638999992</v>
      </c>
      <c r="X73" s="12">
        <v>54</v>
      </c>
      <c r="Y73" s="13">
        <f t="shared" si="15"/>
        <v>215344.02601114547</v>
      </c>
      <c r="Z73" s="13">
        <f t="shared" si="16"/>
        <v>1432.2458863963786</v>
      </c>
      <c r="AA73" s="14">
        <f t="shared" si="17"/>
        <v>717.81342003715156</v>
      </c>
      <c r="AB73" s="13">
        <f t="shared" si="18"/>
        <v>714.43246635922708</v>
      </c>
      <c r="AC73" s="13">
        <f t="shared" si="19"/>
        <v>214629.59354478624</v>
      </c>
      <c r="AD73" s="1">
        <f t="shared" si="20"/>
        <v>54</v>
      </c>
      <c r="AE73" s="47"/>
    </row>
    <row r="74" spans="17:31" x14ac:dyDescent="0.25">
      <c r="Q74" s="12">
        <v>55</v>
      </c>
      <c r="R74" s="13"/>
      <c r="S74" s="13">
        <f t="shared" si="10"/>
        <v>185100.73638999992</v>
      </c>
      <c r="T74" s="13">
        <f t="shared" si="11"/>
        <v>1932.2458863963786</v>
      </c>
      <c r="U74" s="14">
        <f t="shared" si="12"/>
        <v>617.00245463333306</v>
      </c>
      <c r="V74" s="13">
        <f t="shared" si="13"/>
        <v>1315.2434317630455</v>
      </c>
      <c r="W74" s="13">
        <f t="shared" si="14"/>
        <v>183785.49295823686</v>
      </c>
      <c r="X74" s="12">
        <v>55</v>
      </c>
      <c r="Y74" s="13">
        <f t="shared" si="15"/>
        <v>214629.59354478624</v>
      </c>
      <c r="Z74" s="13">
        <f t="shared" si="16"/>
        <v>1432.2458863963786</v>
      </c>
      <c r="AA74" s="14">
        <f t="shared" si="17"/>
        <v>715.43197848262082</v>
      </c>
      <c r="AB74" s="13">
        <f t="shared" si="18"/>
        <v>716.81390791375782</v>
      </c>
      <c r="AC74" s="13">
        <f t="shared" si="19"/>
        <v>213912.7796368725</v>
      </c>
      <c r="AD74" s="1">
        <f t="shared" si="20"/>
        <v>55</v>
      </c>
      <c r="AE74" s="47"/>
    </row>
    <row r="75" spans="17:31" x14ac:dyDescent="0.25">
      <c r="Q75" s="12">
        <v>56</v>
      </c>
      <c r="R75" s="13"/>
      <c r="S75" s="13">
        <f t="shared" si="10"/>
        <v>183785.49295823686</v>
      </c>
      <c r="T75" s="13">
        <f t="shared" si="11"/>
        <v>1932.2458863963786</v>
      </c>
      <c r="U75" s="14">
        <f t="shared" si="12"/>
        <v>612.61830986078951</v>
      </c>
      <c r="V75" s="13">
        <f t="shared" si="13"/>
        <v>1319.627576535589</v>
      </c>
      <c r="W75" s="13">
        <f t="shared" si="14"/>
        <v>182465.86538170127</v>
      </c>
      <c r="X75" s="12">
        <v>56</v>
      </c>
      <c r="Y75" s="13">
        <f t="shared" si="15"/>
        <v>213912.7796368725</v>
      </c>
      <c r="Z75" s="13">
        <f t="shared" si="16"/>
        <v>1432.2458863963786</v>
      </c>
      <c r="AA75" s="14">
        <f t="shared" si="17"/>
        <v>713.04259878957498</v>
      </c>
      <c r="AB75" s="13">
        <f t="shared" si="18"/>
        <v>719.20328760680366</v>
      </c>
      <c r="AC75" s="13">
        <f t="shared" si="19"/>
        <v>213193.5763492657</v>
      </c>
      <c r="AD75" s="1">
        <f t="shared" si="20"/>
        <v>56</v>
      </c>
      <c r="AE75" s="47"/>
    </row>
    <row r="76" spans="17:31" x14ac:dyDescent="0.25">
      <c r="Q76" s="12">
        <v>57</v>
      </c>
      <c r="R76" s="13"/>
      <c r="S76" s="13">
        <f t="shared" si="10"/>
        <v>182465.86538170127</v>
      </c>
      <c r="T76" s="13">
        <f t="shared" si="11"/>
        <v>1932.2458863963786</v>
      </c>
      <c r="U76" s="14">
        <f t="shared" si="12"/>
        <v>608.21955127233753</v>
      </c>
      <c r="V76" s="13">
        <f t="shared" si="13"/>
        <v>1324.026335124041</v>
      </c>
      <c r="W76" s="13">
        <f t="shared" si="14"/>
        <v>181141.83904657722</v>
      </c>
      <c r="X76" s="12">
        <v>57</v>
      </c>
      <c r="Y76" s="13">
        <f t="shared" si="15"/>
        <v>213193.5763492657</v>
      </c>
      <c r="Z76" s="13">
        <f t="shared" si="16"/>
        <v>1432.2458863963786</v>
      </c>
      <c r="AA76" s="14">
        <f t="shared" si="17"/>
        <v>710.64525449755229</v>
      </c>
      <c r="AB76" s="13">
        <f t="shared" si="18"/>
        <v>721.60063189882635</v>
      </c>
      <c r="AC76" s="13">
        <f t="shared" si="19"/>
        <v>212471.97571736688</v>
      </c>
      <c r="AD76" s="1">
        <f t="shared" si="20"/>
        <v>57</v>
      </c>
      <c r="AE76" s="47"/>
    </row>
    <row r="77" spans="17:31" x14ac:dyDescent="0.25">
      <c r="Q77" s="12">
        <v>58</v>
      </c>
      <c r="R77" s="13"/>
      <c r="S77" s="13">
        <f t="shared" si="10"/>
        <v>181141.83904657722</v>
      </c>
      <c r="T77" s="13">
        <f t="shared" si="11"/>
        <v>1932.2458863963786</v>
      </c>
      <c r="U77" s="14">
        <f t="shared" si="12"/>
        <v>603.80613015525739</v>
      </c>
      <c r="V77" s="13">
        <f t="shared" si="13"/>
        <v>1328.4397562411214</v>
      </c>
      <c r="W77" s="13">
        <f t="shared" si="14"/>
        <v>179813.39929033609</v>
      </c>
      <c r="X77" s="12">
        <v>58</v>
      </c>
      <c r="Y77" s="13">
        <f t="shared" si="15"/>
        <v>212471.97571736688</v>
      </c>
      <c r="Z77" s="13">
        <f t="shared" si="16"/>
        <v>1432.2458863963786</v>
      </c>
      <c r="AA77" s="14">
        <f t="shared" si="17"/>
        <v>708.23991905788955</v>
      </c>
      <c r="AB77" s="13">
        <f t="shared" si="18"/>
        <v>724.00596733848909</v>
      </c>
      <c r="AC77" s="13">
        <f t="shared" si="19"/>
        <v>211747.96975002839</v>
      </c>
      <c r="AD77" s="1">
        <f t="shared" si="20"/>
        <v>58</v>
      </c>
      <c r="AE77" s="47"/>
    </row>
    <row r="78" spans="17:31" x14ac:dyDescent="0.25">
      <c r="Q78" s="12">
        <v>59</v>
      </c>
      <c r="R78" s="13"/>
      <c r="S78" s="13">
        <f t="shared" si="10"/>
        <v>179813.39929033609</v>
      </c>
      <c r="T78" s="13">
        <f t="shared" si="11"/>
        <v>1932.2458863963786</v>
      </c>
      <c r="U78" s="14">
        <f t="shared" si="12"/>
        <v>599.37799763445366</v>
      </c>
      <c r="V78" s="13">
        <f t="shared" si="13"/>
        <v>1332.8678887619249</v>
      </c>
      <c r="W78" s="13">
        <f t="shared" si="14"/>
        <v>178480.53140157418</v>
      </c>
      <c r="X78" s="12">
        <v>59</v>
      </c>
      <c r="Y78" s="13">
        <f t="shared" si="15"/>
        <v>211747.96975002839</v>
      </c>
      <c r="Z78" s="13">
        <f t="shared" si="16"/>
        <v>1432.2458863963786</v>
      </c>
      <c r="AA78" s="14">
        <f t="shared" si="17"/>
        <v>705.82656583342805</v>
      </c>
      <c r="AB78" s="13">
        <f t="shared" si="18"/>
        <v>726.41932056295059</v>
      </c>
      <c r="AC78" s="13">
        <f t="shared" si="19"/>
        <v>211021.55042946545</v>
      </c>
      <c r="AD78" s="1">
        <f t="shared" si="20"/>
        <v>59</v>
      </c>
      <c r="AE78" s="47"/>
    </row>
    <row r="79" spans="17:31" x14ac:dyDescent="0.25">
      <c r="Q79" s="12">
        <v>60</v>
      </c>
      <c r="R79" s="13">
        <f>C25</f>
        <v>0</v>
      </c>
      <c r="S79" s="13">
        <f t="shared" si="10"/>
        <v>178480.53140157418</v>
      </c>
      <c r="T79" s="13">
        <f t="shared" si="11"/>
        <v>1932.2458863963786</v>
      </c>
      <c r="U79" s="14">
        <f t="shared" si="12"/>
        <v>594.9351046719139</v>
      </c>
      <c r="V79" s="13">
        <f t="shared" si="13"/>
        <v>1337.3107817244647</v>
      </c>
      <c r="W79" s="13">
        <f t="shared" si="14"/>
        <v>177143.22061984972</v>
      </c>
      <c r="X79" s="12">
        <v>60</v>
      </c>
      <c r="Y79" s="13">
        <f t="shared" si="15"/>
        <v>211021.55042946545</v>
      </c>
      <c r="Z79" s="13">
        <f t="shared" si="16"/>
        <v>1432.2458863963786</v>
      </c>
      <c r="AA79" s="14">
        <f t="shared" si="17"/>
        <v>703.40516809821827</v>
      </c>
      <c r="AB79" s="13">
        <f t="shared" si="18"/>
        <v>728.84071829816037</v>
      </c>
      <c r="AC79" s="13">
        <f t="shared" si="19"/>
        <v>210292.70971116729</v>
      </c>
      <c r="AD79" s="1">
        <f t="shared" si="20"/>
        <v>60</v>
      </c>
      <c r="AE79" s="47"/>
    </row>
    <row r="80" spans="17:31" x14ac:dyDescent="0.25">
      <c r="Q80" s="12">
        <v>61</v>
      </c>
      <c r="R80" s="13"/>
      <c r="S80" s="13">
        <f t="shared" si="10"/>
        <v>177143.22061984972</v>
      </c>
      <c r="T80" s="13">
        <f t="shared" si="11"/>
        <v>1932.2458863963786</v>
      </c>
      <c r="U80" s="14">
        <f t="shared" si="12"/>
        <v>590.47740206616572</v>
      </c>
      <c r="V80" s="13">
        <f t="shared" si="13"/>
        <v>1341.7684843302129</v>
      </c>
      <c r="W80" s="13">
        <f t="shared" si="14"/>
        <v>175801.4521355195</v>
      </c>
      <c r="X80" s="12">
        <v>61</v>
      </c>
      <c r="Y80" s="13">
        <f t="shared" si="15"/>
        <v>210292.70971116729</v>
      </c>
      <c r="Z80" s="13">
        <f t="shared" si="16"/>
        <v>1432.2458863963786</v>
      </c>
      <c r="AA80" s="14">
        <f t="shared" si="17"/>
        <v>700.97569903722433</v>
      </c>
      <c r="AB80" s="13">
        <f t="shared" si="18"/>
        <v>731.27018735915431</v>
      </c>
      <c r="AC80" s="13">
        <f t="shared" si="19"/>
        <v>209561.43952380813</v>
      </c>
      <c r="AD80" s="1">
        <f t="shared" si="20"/>
        <v>61</v>
      </c>
      <c r="AE80" s="47"/>
    </row>
    <row r="81" spans="17:31" x14ac:dyDescent="0.25">
      <c r="Q81" s="12">
        <v>62</v>
      </c>
      <c r="R81" s="13"/>
      <c r="S81" s="13">
        <f t="shared" si="10"/>
        <v>175801.4521355195</v>
      </c>
      <c r="T81" s="13">
        <f t="shared" si="11"/>
        <v>1932.2458863963786</v>
      </c>
      <c r="U81" s="14">
        <f t="shared" si="12"/>
        <v>586.00484045173164</v>
      </c>
      <c r="V81" s="13">
        <f t="shared" si="13"/>
        <v>1346.2410459446469</v>
      </c>
      <c r="W81" s="13">
        <f t="shared" si="14"/>
        <v>174455.21108957485</v>
      </c>
      <c r="X81" s="12">
        <v>62</v>
      </c>
      <c r="Y81" s="13">
        <f t="shared" si="15"/>
        <v>209561.43952380813</v>
      </c>
      <c r="Z81" s="13">
        <f t="shared" si="16"/>
        <v>1432.2458863963786</v>
      </c>
      <c r="AA81" s="14">
        <f t="shared" si="17"/>
        <v>698.53813174602703</v>
      </c>
      <c r="AB81" s="13">
        <f t="shared" si="18"/>
        <v>733.7077546503516</v>
      </c>
      <c r="AC81" s="13">
        <f t="shared" si="19"/>
        <v>208827.73176915778</v>
      </c>
      <c r="AD81" s="1">
        <f t="shared" si="20"/>
        <v>62</v>
      </c>
      <c r="AE81" s="47"/>
    </row>
    <row r="82" spans="17:31" x14ac:dyDescent="0.25">
      <c r="Q82" s="12">
        <v>63</v>
      </c>
      <c r="R82" s="13"/>
      <c r="S82" s="13">
        <f t="shared" si="10"/>
        <v>174455.21108957485</v>
      </c>
      <c r="T82" s="13">
        <f t="shared" si="11"/>
        <v>1932.2458863963786</v>
      </c>
      <c r="U82" s="14">
        <f t="shared" si="12"/>
        <v>581.51737029858282</v>
      </c>
      <c r="V82" s="13">
        <f t="shared" si="13"/>
        <v>1350.7285160977958</v>
      </c>
      <c r="W82" s="13">
        <f t="shared" si="14"/>
        <v>173104.48257347706</v>
      </c>
      <c r="X82" s="12">
        <v>63</v>
      </c>
      <c r="Y82" s="13">
        <f t="shared" si="15"/>
        <v>208827.73176915778</v>
      </c>
      <c r="Z82" s="13">
        <f t="shared" si="16"/>
        <v>1432.2458863963786</v>
      </c>
      <c r="AA82" s="14">
        <f t="shared" si="17"/>
        <v>696.092439230526</v>
      </c>
      <c r="AB82" s="13">
        <f t="shared" si="18"/>
        <v>736.15344716585264</v>
      </c>
      <c r="AC82" s="13">
        <f t="shared" si="19"/>
        <v>208091.57832199192</v>
      </c>
      <c r="AD82" s="1">
        <f t="shared" si="20"/>
        <v>63</v>
      </c>
      <c r="AE82" s="47"/>
    </row>
    <row r="83" spans="17:31" x14ac:dyDescent="0.25">
      <c r="Q83" s="12">
        <v>64</v>
      </c>
      <c r="R83" s="13"/>
      <c r="S83" s="13">
        <f t="shared" si="10"/>
        <v>173104.48257347706</v>
      </c>
      <c r="T83" s="13">
        <f t="shared" si="11"/>
        <v>1932.2458863963786</v>
      </c>
      <c r="U83" s="14">
        <f t="shared" si="12"/>
        <v>577.0149419115902</v>
      </c>
      <c r="V83" s="13">
        <f t="shared" si="13"/>
        <v>1355.2309444847883</v>
      </c>
      <c r="W83" s="13">
        <f t="shared" si="14"/>
        <v>171749.25162899226</v>
      </c>
      <c r="X83" s="12">
        <v>64</v>
      </c>
      <c r="Y83" s="13">
        <f t="shared" si="15"/>
        <v>208091.57832199192</v>
      </c>
      <c r="Z83" s="13">
        <f t="shared" si="16"/>
        <v>1432.2458863963786</v>
      </c>
      <c r="AA83" s="14">
        <f t="shared" si="17"/>
        <v>693.63859440663975</v>
      </c>
      <c r="AB83" s="13">
        <f t="shared" si="18"/>
        <v>738.60729198973888</v>
      </c>
      <c r="AC83" s="13">
        <f t="shared" si="19"/>
        <v>207352.9710300022</v>
      </c>
      <c r="AD83" s="1">
        <f t="shared" si="20"/>
        <v>64</v>
      </c>
      <c r="AE83" s="47"/>
    </row>
    <row r="84" spans="17:31" x14ac:dyDescent="0.25">
      <c r="Q84" s="12">
        <v>65</v>
      </c>
      <c r="R84" s="13"/>
      <c r="S84" s="13">
        <f t="shared" si="10"/>
        <v>171749.25162899226</v>
      </c>
      <c r="T84" s="13">
        <f t="shared" si="11"/>
        <v>1932.2458863963786</v>
      </c>
      <c r="U84" s="14">
        <f t="shared" si="12"/>
        <v>572.49750542997424</v>
      </c>
      <c r="V84" s="13">
        <f t="shared" ref="V84:V147" si="21">T84-U84</f>
        <v>1359.7483809664045</v>
      </c>
      <c r="W84" s="13">
        <f t="shared" si="14"/>
        <v>170389.50324802587</v>
      </c>
      <c r="X84" s="12">
        <v>65</v>
      </c>
      <c r="Y84" s="13">
        <f t="shared" si="15"/>
        <v>207352.9710300022</v>
      </c>
      <c r="Z84" s="13">
        <f t="shared" si="16"/>
        <v>1432.2458863963786</v>
      </c>
      <c r="AA84" s="14">
        <f t="shared" si="17"/>
        <v>691.17657010000732</v>
      </c>
      <c r="AB84" s="13">
        <f t="shared" si="18"/>
        <v>741.06931629637131</v>
      </c>
      <c r="AC84" s="13">
        <f t="shared" si="19"/>
        <v>206611.90171370583</v>
      </c>
      <c r="AD84" s="1">
        <f t="shared" si="20"/>
        <v>65</v>
      </c>
      <c r="AE84" s="47"/>
    </row>
    <row r="85" spans="17:31" x14ac:dyDescent="0.25">
      <c r="Q85" s="12">
        <v>66</v>
      </c>
      <c r="R85" s="13"/>
      <c r="S85" s="13">
        <f t="shared" ref="S85:S148" si="22">W84</f>
        <v>170389.50324802587</v>
      </c>
      <c r="T85" s="13">
        <f t="shared" ref="T85:T148" si="23">IF(S85&gt;PMT($E$5/12,$E$8*12,-$E$6,0,)+R85+$E$9,PMT($E$5/12,$E$8*12,-$E$6,0,)+R85+$E$9,S85+U85)</f>
        <v>1932.2458863963786</v>
      </c>
      <c r="U85" s="14">
        <f t="shared" ref="U85:U148" si="24">S85*$E$5/12</f>
        <v>567.96501082675297</v>
      </c>
      <c r="V85" s="13">
        <f t="shared" si="21"/>
        <v>1364.2808755696256</v>
      </c>
      <c r="W85" s="13">
        <f t="shared" ref="W85:W148" si="25">S85-V85</f>
        <v>169025.22237245625</v>
      </c>
      <c r="X85" s="12">
        <v>66</v>
      </c>
      <c r="Y85" s="13">
        <f t="shared" ref="Y85:Y148" si="26">AC84</f>
        <v>206611.90171370583</v>
      </c>
      <c r="Z85" s="13">
        <f t="shared" ref="Z85:Z148" si="27">IF(Y85&gt;PMT($E$5/12,$E$8*12,-$E$6,0,),PMT($E$5/12,$E$8*12,-$E$6,0,),Y85+AA85)</f>
        <v>1432.2458863963786</v>
      </c>
      <c r="AA85" s="14">
        <f t="shared" ref="AA85:AA148" si="28">Y85*$E$5/12</f>
        <v>688.70633904568604</v>
      </c>
      <c r="AB85" s="13">
        <f t="shared" ref="AB85:AB148" si="29">Z85-AA85</f>
        <v>743.5395473506926</v>
      </c>
      <c r="AC85" s="13">
        <f t="shared" ref="AC85:AC148" si="30">Y85-AB85</f>
        <v>205868.36216635513</v>
      </c>
      <c r="AD85" s="1">
        <f t="shared" ref="AD85:AD148" si="31">X85</f>
        <v>66</v>
      </c>
      <c r="AE85" s="47"/>
    </row>
    <row r="86" spans="17:31" x14ac:dyDescent="0.25">
      <c r="Q86" s="12">
        <v>67</v>
      </c>
      <c r="R86" s="13"/>
      <c r="S86" s="13">
        <f t="shared" si="22"/>
        <v>169025.22237245625</v>
      </c>
      <c r="T86" s="13">
        <f t="shared" si="23"/>
        <v>1932.2458863963786</v>
      </c>
      <c r="U86" s="14">
        <f t="shared" si="24"/>
        <v>563.41740790818756</v>
      </c>
      <c r="V86" s="13">
        <f t="shared" si="21"/>
        <v>1368.8284784881912</v>
      </c>
      <c r="W86" s="13">
        <f t="shared" si="25"/>
        <v>167656.39389396805</v>
      </c>
      <c r="X86" s="12">
        <v>67</v>
      </c>
      <c r="Y86" s="13">
        <f t="shared" si="26"/>
        <v>205868.36216635513</v>
      </c>
      <c r="Z86" s="13">
        <f t="shared" si="27"/>
        <v>1432.2458863963786</v>
      </c>
      <c r="AA86" s="14">
        <f t="shared" si="28"/>
        <v>686.22787388785048</v>
      </c>
      <c r="AB86" s="13">
        <f t="shared" si="29"/>
        <v>746.01801250852816</v>
      </c>
      <c r="AC86" s="13">
        <f t="shared" si="30"/>
        <v>205122.34415384661</v>
      </c>
      <c r="AD86" s="1">
        <f t="shared" si="31"/>
        <v>67</v>
      </c>
      <c r="AE86" s="47"/>
    </row>
    <row r="87" spans="17:31" x14ac:dyDescent="0.25">
      <c r="Q87" s="12">
        <v>68</v>
      </c>
      <c r="R87" s="13"/>
      <c r="S87" s="13">
        <f t="shared" si="22"/>
        <v>167656.39389396805</v>
      </c>
      <c r="T87" s="13">
        <f t="shared" si="23"/>
        <v>1932.2458863963786</v>
      </c>
      <c r="U87" s="14">
        <f t="shared" si="24"/>
        <v>558.85464631322691</v>
      </c>
      <c r="V87" s="13">
        <f t="shared" si="21"/>
        <v>1373.3912400831518</v>
      </c>
      <c r="W87" s="13">
        <f t="shared" si="25"/>
        <v>166283.00265388491</v>
      </c>
      <c r="X87" s="12">
        <v>68</v>
      </c>
      <c r="Y87" s="13">
        <f t="shared" si="26"/>
        <v>205122.34415384661</v>
      </c>
      <c r="Z87" s="13">
        <f t="shared" si="27"/>
        <v>1432.2458863963786</v>
      </c>
      <c r="AA87" s="14">
        <f t="shared" si="28"/>
        <v>683.74114717948862</v>
      </c>
      <c r="AB87" s="13">
        <f t="shared" si="29"/>
        <v>748.50473921689002</v>
      </c>
      <c r="AC87" s="13">
        <f t="shared" si="30"/>
        <v>204373.83941462974</v>
      </c>
      <c r="AD87" s="1">
        <f t="shared" si="31"/>
        <v>68</v>
      </c>
      <c r="AE87" s="47"/>
    </row>
    <row r="88" spans="17:31" x14ac:dyDescent="0.25">
      <c r="Q88" s="12">
        <v>69</v>
      </c>
      <c r="R88" s="13"/>
      <c r="S88" s="13">
        <f t="shared" si="22"/>
        <v>166283.00265388491</v>
      </c>
      <c r="T88" s="13">
        <f t="shared" si="23"/>
        <v>1932.2458863963786</v>
      </c>
      <c r="U88" s="14">
        <f t="shared" si="24"/>
        <v>554.27667551294974</v>
      </c>
      <c r="V88" s="13">
        <f t="shared" si="21"/>
        <v>1377.9692108834288</v>
      </c>
      <c r="W88" s="13">
        <f t="shared" si="25"/>
        <v>164905.03344300148</v>
      </c>
      <c r="X88" s="12">
        <v>69</v>
      </c>
      <c r="Y88" s="13">
        <f t="shared" si="26"/>
        <v>204373.83941462974</v>
      </c>
      <c r="Z88" s="13">
        <f t="shared" si="27"/>
        <v>1432.2458863963786</v>
      </c>
      <c r="AA88" s="14">
        <f t="shared" si="28"/>
        <v>681.24613138209918</v>
      </c>
      <c r="AB88" s="13">
        <f t="shared" si="29"/>
        <v>750.99975501427946</v>
      </c>
      <c r="AC88" s="13">
        <f t="shared" si="30"/>
        <v>203622.83965961545</v>
      </c>
      <c r="AD88" s="1">
        <f t="shared" si="31"/>
        <v>69</v>
      </c>
      <c r="AE88" s="47"/>
    </row>
    <row r="89" spans="17:31" x14ac:dyDescent="0.25">
      <c r="Q89" s="12">
        <v>70</v>
      </c>
      <c r="R89" s="13"/>
      <c r="S89" s="13">
        <f t="shared" si="22"/>
        <v>164905.03344300148</v>
      </c>
      <c r="T89" s="13">
        <f t="shared" si="23"/>
        <v>1932.2458863963786</v>
      </c>
      <c r="U89" s="14">
        <f t="shared" si="24"/>
        <v>549.68344481000497</v>
      </c>
      <c r="V89" s="13">
        <f t="shared" si="21"/>
        <v>1382.5624415863736</v>
      </c>
      <c r="W89" s="13">
        <f t="shared" si="25"/>
        <v>163522.47100141511</v>
      </c>
      <c r="X89" s="12">
        <v>70</v>
      </c>
      <c r="Y89" s="13">
        <f t="shared" si="26"/>
        <v>203622.83965961545</v>
      </c>
      <c r="Z89" s="13">
        <f t="shared" si="27"/>
        <v>1432.2458863963786</v>
      </c>
      <c r="AA89" s="14">
        <f t="shared" si="28"/>
        <v>678.74279886538477</v>
      </c>
      <c r="AB89" s="13">
        <f t="shared" si="29"/>
        <v>753.50308753099387</v>
      </c>
      <c r="AC89" s="13">
        <f t="shared" si="30"/>
        <v>202869.33657208446</v>
      </c>
      <c r="AD89" s="1">
        <f t="shared" si="31"/>
        <v>70</v>
      </c>
      <c r="AE89" s="47"/>
    </row>
    <row r="90" spans="17:31" x14ac:dyDescent="0.25">
      <c r="Q90" s="12">
        <v>71</v>
      </c>
      <c r="R90" s="13"/>
      <c r="S90" s="13">
        <f t="shared" si="22"/>
        <v>163522.47100141511</v>
      </c>
      <c r="T90" s="13">
        <f t="shared" si="23"/>
        <v>1932.2458863963786</v>
      </c>
      <c r="U90" s="14">
        <f t="shared" si="24"/>
        <v>545.07490333805038</v>
      </c>
      <c r="V90" s="13">
        <f t="shared" si="21"/>
        <v>1387.1709830583281</v>
      </c>
      <c r="W90" s="13">
        <f t="shared" si="25"/>
        <v>162135.30001835676</v>
      </c>
      <c r="X90" s="12">
        <v>71</v>
      </c>
      <c r="Y90" s="13">
        <f t="shared" si="26"/>
        <v>202869.33657208446</v>
      </c>
      <c r="Z90" s="13">
        <f t="shared" si="27"/>
        <v>1432.2458863963786</v>
      </c>
      <c r="AA90" s="14">
        <f t="shared" si="28"/>
        <v>676.23112190694826</v>
      </c>
      <c r="AB90" s="13">
        <f t="shared" si="29"/>
        <v>756.01476448943038</v>
      </c>
      <c r="AC90" s="13">
        <f t="shared" si="30"/>
        <v>202113.32180759503</v>
      </c>
      <c r="AD90" s="1">
        <f t="shared" si="31"/>
        <v>71</v>
      </c>
      <c r="AE90" s="47"/>
    </row>
    <row r="91" spans="17:31" x14ac:dyDescent="0.25">
      <c r="Q91" s="12">
        <v>72</v>
      </c>
      <c r="R91" s="13">
        <f>C26</f>
        <v>0</v>
      </c>
      <c r="S91" s="13">
        <f t="shared" si="22"/>
        <v>162135.30001835676</v>
      </c>
      <c r="T91" s="13">
        <f t="shared" si="23"/>
        <v>1932.2458863963786</v>
      </c>
      <c r="U91" s="14">
        <f t="shared" si="24"/>
        <v>540.45100006118923</v>
      </c>
      <c r="V91" s="13">
        <f t="shared" si="21"/>
        <v>1391.7948863351894</v>
      </c>
      <c r="W91" s="13">
        <f t="shared" si="25"/>
        <v>160743.50513202159</v>
      </c>
      <c r="X91" s="12">
        <v>72</v>
      </c>
      <c r="Y91" s="13">
        <f t="shared" si="26"/>
        <v>202113.32180759503</v>
      </c>
      <c r="Z91" s="13">
        <f t="shared" si="27"/>
        <v>1432.2458863963786</v>
      </c>
      <c r="AA91" s="14">
        <f t="shared" si="28"/>
        <v>673.71107269198342</v>
      </c>
      <c r="AB91" s="13">
        <f t="shared" si="29"/>
        <v>758.53481370439522</v>
      </c>
      <c r="AC91" s="13">
        <f t="shared" si="30"/>
        <v>201354.78699389062</v>
      </c>
      <c r="AD91" s="1">
        <f t="shared" si="31"/>
        <v>72</v>
      </c>
      <c r="AE91" s="47"/>
    </row>
    <row r="92" spans="17:31" x14ac:dyDescent="0.25">
      <c r="Q92" s="12">
        <v>73</v>
      </c>
      <c r="R92" s="13"/>
      <c r="S92" s="13">
        <f t="shared" si="22"/>
        <v>160743.50513202159</v>
      </c>
      <c r="T92" s="13">
        <f t="shared" si="23"/>
        <v>1932.2458863963786</v>
      </c>
      <c r="U92" s="14">
        <f t="shared" si="24"/>
        <v>535.81168377340532</v>
      </c>
      <c r="V92" s="13">
        <f t="shared" si="21"/>
        <v>1396.4342026229733</v>
      </c>
      <c r="W92" s="13">
        <f t="shared" si="25"/>
        <v>159347.07092939861</v>
      </c>
      <c r="X92" s="12">
        <v>73</v>
      </c>
      <c r="Y92" s="13">
        <f t="shared" si="26"/>
        <v>201354.78699389062</v>
      </c>
      <c r="Z92" s="13">
        <f t="shared" si="27"/>
        <v>1432.2458863963786</v>
      </c>
      <c r="AA92" s="14">
        <f t="shared" si="28"/>
        <v>671.18262331296876</v>
      </c>
      <c r="AB92" s="13">
        <f t="shared" si="29"/>
        <v>761.06326308340988</v>
      </c>
      <c r="AC92" s="13">
        <f t="shared" si="30"/>
        <v>200593.72373080722</v>
      </c>
      <c r="AD92" s="1">
        <f t="shared" si="31"/>
        <v>73</v>
      </c>
      <c r="AE92" s="47"/>
    </row>
    <row r="93" spans="17:31" x14ac:dyDescent="0.25">
      <c r="Q93" s="12">
        <v>74</v>
      </c>
      <c r="R93" s="13"/>
      <c r="S93" s="13">
        <f t="shared" si="22"/>
        <v>159347.07092939861</v>
      </c>
      <c r="T93" s="13">
        <f t="shared" si="23"/>
        <v>1932.2458863963786</v>
      </c>
      <c r="U93" s="14">
        <f t="shared" si="24"/>
        <v>531.15690309799538</v>
      </c>
      <c r="V93" s="13">
        <f t="shared" si="21"/>
        <v>1401.0889832983833</v>
      </c>
      <c r="W93" s="13">
        <f t="shared" si="25"/>
        <v>157945.98194610022</v>
      </c>
      <c r="X93" s="12">
        <v>74</v>
      </c>
      <c r="Y93" s="13">
        <f t="shared" si="26"/>
        <v>200593.72373080722</v>
      </c>
      <c r="Z93" s="13">
        <f t="shared" si="27"/>
        <v>1432.2458863963786</v>
      </c>
      <c r="AA93" s="14">
        <f t="shared" si="28"/>
        <v>668.6457457693574</v>
      </c>
      <c r="AB93" s="13">
        <f t="shared" si="29"/>
        <v>763.60014062702123</v>
      </c>
      <c r="AC93" s="13">
        <f t="shared" si="30"/>
        <v>199830.12359018021</v>
      </c>
      <c r="AD93" s="1">
        <f t="shared" si="31"/>
        <v>74</v>
      </c>
      <c r="AE93" s="47"/>
    </row>
    <row r="94" spans="17:31" x14ac:dyDescent="0.25">
      <c r="Q94" s="12">
        <v>75</v>
      </c>
      <c r="R94" s="13"/>
      <c r="S94" s="13">
        <f t="shared" si="22"/>
        <v>157945.98194610022</v>
      </c>
      <c r="T94" s="13">
        <f t="shared" si="23"/>
        <v>1932.2458863963786</v>
      </c>
      <c r="U94" s="14">
        <f t="shared" si="24"/>
        <v>526.48660648700081</v>
      </c>
      <c r="V94" s="13">
        <f t="shared" si="21"/>
        <v>1405.7592799093777</v>
      </c>
      <c r="W94" s="13">
        <f t="shared" si="25"/>
        <v>156540.22266619085</v>
      </c>
      <c r="X94" s="12">
        <v>75</v>
      </c>
      <c r="Y94" s="13">
        <f t="shared" si="26"/>
        <v>199830.12359018021</v>
      </c>
      <c r="Z94" s="13">
        <f t="shared" si="27"/>
        <v>1432.2458863963786</v>
      </c>
      <c r="AA94" s="14">
        <f t="shared" si="28"/>
        <v>666.10041196726741</v>
      </c>
      <c r="AB94" s="13">
        <f t="shared" si="29"/>
        <v>766.14547442911123</v>
      </c>
      <c r="AC94" s="13">
        <f t="shared" si="30"/>
        <v>199063.97811575112</v>
      </c>
      <c r="AD94" s="1">
        <f t="shared" si="31"/>
        <v>75</v>
      </c>
      <c r="AE94" s="47"/>
    </row>
    <row r="95" spans="17:31" x14ac:dyDescent="0.25">
      <c r="Q95" s="12">
        <v>76</v>
      </c>
      <c r="R95" s="13"/>
      <c r="S95" s="13">
        <f t="shared" si="22"/>
        <v>156540.22266619085</v>
      </c>
      <c r="T95" s="13">
        <f t="shared" si="23"/>
        <v>1932.2458863963786</v>
      </c>
      <c r="U95" s="14">
        <f t="shared" si="24"/>
        <v>521.80074222063615</v>
      </c>
      <c r="V95" s="13">
        <f t="shared" si="21"/>
        <v>1410.4451441757424</v>
      </c>
      <c r="W95" s="13">
        <f t="shared" si="25"/>
        <v>155129.77752201509</v>
      </c>
      <c r="X95" s="12">
        <v>76</v>
      </c>
      <c r="Y95" s="13">
        <f t="shared" si="26"/>
        <v>199063.97811575112</v>
      </c>
      <c r="Z95" s="13">
        <f t="shared" si="27"/>
        <v>1432.2458863963786</v>
      </c>
      <c r="AA95" s="14">
        <f t="shared" si="28"/>
        <v>663.54659371917035</v>
      </c>
      <c r="AB95" s="13">
        <f t="shared" si="29"/>
        <v>768.69929267720829</v>
      </c>
      <c r="AC95" s="13">
        <f t="shared" si="30"/>
        <v>198295.2788230739</v>
      </c>
      <c r="AD95" s="1">
        <f t="shared" si="31"/>
        <v>76</v>
      </c>
      <c r="AE95" s="47"/>
    </row>
    <row r="96" spans="17:31" x14ac:dyDescent="0.25">
      <c r="Q96" s="12">
        <v>77</v>
      </c>
      <c r="R96" s="13"/>
      <c r="S96" s="13">
        <f t="shared" si="22"/>
        <v>155129.77752201509</v>
      </c>
      <c r="T96" s="13">
        <f t="shared" si="23"/>
        <v>1932.2458863963786</v>
      </c>
      <c r="U96" s="14">
        <f t="shared" si="24"/>
        <v>517.09925840671701</v>
      </c>
      <c r="V96" s="13">
        <f t="shared" si="21"/>
        <v>1415.1466279896617</v>
      </c>
      <c r="W96" s="13">
        <f t="shared" si="25"/>
        <v>153714.63089402544</v>
      </c>
      <c r="X96" s="12">
        <v>77</v>
      </c>
      <c r="Y96" s="13">
        <f t="shared" si="26"/>
        <v>198295.2788230739</v>
      </c>
      <c r="Z96" s="13">
        <f t="shared" si="27"/>
        <v>1432.2458863963786</v>
      </c>
      <c r="AA96" s="14">
        <f t="shared" si="28"/>
        <v>660.98426274357973</v>
      </c>
      <c r="AB96" s="13">
        <f t="shared" si="29"/>
        <v>771.2616236527989</v>
      </c>
      <c r="AC96" s="13">
        <f t="shared" si="30"/>
        <v>197524.0171994211</v>
      </c>
      <c r="AD96" s="1">
        <f t="shared" si="31"/>
        <v>77</v>
      </c>
      <c r="AE96" s="47"/>
    </row>
    <row r="97" spans="17:31" x14ac:dyDescent="0.25">
      <c r="Q97" s="12">
        <v>78</v>
      </c>
      <c r="R97" s="13"/>
      <c r="S97" s="13">
        <f t="shared" si="22"/>
        <v>153714.63089402544</v>
      </c>
      <c r="T97" s="13">
        <f t="shared" si="23"/>
        <v>1932.2458863963786</v>
      </c>
      <c r="U97" s="14">
        <f t="shared" si="24"/>
        <v>512.38210298008482</v>
      </c>
      <c r="V97" s="13">
        <f t="shared" si="21"/>
        <v>1419.8637834162937</v>
      </c>
      <c r="W97" s="13">
        <f t="shared" si="25"/>
        <v>152294.76711060916</v>
      </c>
      <c r="X97" s="12">
        <v>78</v>
      </c>
      <c r="Y97" s="13">
        <f t="shared" si="26"/>
        <v>197524.0171994211</v>
      </c>
      <c r="Z97" s="13">
        <f t="shared" si="27"/>
        <v>1432.2458863963786</v>
      </c>
      <c r="AA97" s="14">
        <f t="shared" si="28"/>
        <v>658.41339066473699</v>
      </c>
      <c r="AB97" s="13">
        <f t="shared" si="29"/>
        <v>773.83249573164164</v>
      </c>
      <c r="AC97" s="13">
        <f t="shared" si="30"/>
        <v>196750.18470368945</v>
      </c>
      <c r="AD97" s="1">
        <f t="shared" si="31"/>
        <v>78</v>
      </c>
      <c r="AE97" s="47"/>
    </row>
    <row r="98" spans="17:31" x14ac:dyDescent="0.25">
      <c r="Q98" s="12">
        <v>79</v>
      </c>
      <c r="R98" s="13"/>
      <c r="S98" s="13">
        <f t="shared" si="22"/>
        <v>152294.76711060916</v>
      </c>
      <c r="T98" s="13">
        <f t="shared" si="23"/>
        <v>1932.2458863963786</v>
      </c>
      <c r="U98" s="14">
        <f t="shared" si="24"/>
        <v>507.6492237020305</v>
      </c>
      <c r="V98" s="13">
        <f t="shared" si="21"/>
        <v>1424.5966626943482</v>
      </c>
      <c r="W98" s="13">
        <f t="shared" si="25"/>
        <v>150870.1704479148</v>
      </c>
      <c r="X98" s="12">
        <v>79</v>
      </c>
      <c r="Y98" s="13">
        <f t="shared" si="26"/>
        <v>196750.18470368945</v>
      </c>
      <c r="Z98" s="13">
        <f t="shared" si="27"/>
        <v>1432.2458863963786</v>
      </c>
      <c r="AA98" s="14">
        <f t="shared" si="28"/>
        <v>655.83394901229815</v>
      </c>
      <c r="AB98" s="13">
        <f t="shared" si="29"/>
        <v>776.41193738408049</v>
      </c>
      <c r="AC98" s="13">
        <f t="shared" si="30"/>
        <v>195973.77276630537</v>
      </c>
      <c r="AD98" s="1">
        <f t="shared" si="31"/>
        <v>79</v>
      </c>
      <c r="AE98" s="47"/>
    </row>
    <row r="99" spans="17:31" x14ac:dyDescent="0.25">
      <c r="Q99" s="12">
        <v>80</v>
      </c>
      <c r="R99" s="13"/>
      <c r="S99" s="13">
        <f t="shared" si="22"/>
        <v>150870.1704479148</v>
      </c>
      <c r="T99" s="13">
        <f t="shared" si="23"/>
        <v>1932.2458863963786</v>
      </c>
      <c r="U99" s="14">
        <f t="shared" si="24"/>
        <v>502.90056815971599</v>
      </c>
      <c r="V99" s="13">
        <f t="shared" si="21"/>
        <v>1429.3453182366627</v>
      </c>
      <c r="W99" s="13">
        <f t="shared" si="25"/>
        <v>149440.82512967815</v>
      </c>
      <c r="X99" s="12">
        <v>80</v>
      </c>
      <c r="Y99" s="13">
        <f t="shared" si="26"/>
        <v>195973.77276630537</v>
      </c>
      <c r="Z99" s="13">
        <f t="shared" si="27"/>
        <v>1432.2458863963786</v>
      </c>
      <c r="AA99" s="14">
        <f t="shared" si="28"/>
        <v>653.24590922101788</v>
      </c>
      <c r="AB99" s="13">
        <f t="shared" si="29"/>
        <v>778.99997717536075</v>
      </c>
      <c r="AC99" s="13">
        <f t="shared" si="30"/>
        <v>195194.77278913002</v>
      </c>
      <c r="AD99" s="1">
        <f t="shared" si="31"/>
        <v>80</v>
      </c>
      <c r="AE99" s="47"/>
    </row>
    <row r="100" spans="17:31" x14ac:dyDescent="0.25">
      <c r="Q100" s="12">
        <v>81</v>
      </c>
      <c r="R100" s="13"/>
      <c r="S100" s="13">
        <f t="shared" si="22"/>
        <v>149440.82512967815</v>
      </c>
      <c r="T100" s="13">
        <f t="shared" si="23"/>
        <v>1932.2458863963786</v>
      </c>
      <c r="U100" s="14">
        <f t="shared" si="24"/>
        <v>498.13608376559387</v>
      </c>
      <c r="V100" s="13">
        <f t="shared" si="21"/>
        <v>1434.1098026307848</v>
      </c>
      <c r="W100" s="13">
        <f t="shared" si="25"/>
        <v>148006.71532704736</v>
      </c>
      <c r="X100" s="12">
        <v>81</v>
      </c>
      <c r="Y100" s="13">
        <f t="shared" si="26"/>
        <v>195194.77278913002</v>
      </c>
      <c r="Z100" s="13">
        <f t="shared" si="27"/>
        <v>1432.2458863963786</v>
      </c>
      <c r="AA100" s="14">
        <f t="shared" si="28"/>
        <v>650.64924263043338</v>
      </c>
      <c r="AB100" s="13">
        <f t="shared" si="29"/>
        <v>781.59664376594526</v>
      </c>
      <c r="AC100" s="13">
        <f t="shared" si="30"/>
        <v>194413.17614536406</v>
      </c>
      <c r="AD100" s="1">
        <f t="shared" si="31"/>
        <v>81</v>
      </c>
      <c r="AE100" s="47"/>
    </row>
    <row r="101" spans="17:31" x14ac:dyDescent="0.25">
      <c r="Q101" s="12">
        <v>82</v>
      </c>
      <c r="R101" s="13"/>
      <c r="S101" s="13">
        <f t="shared" si="22"/>
        <v>148006.71532704736</v>
      </c>
      <c r="T101" s="13">
        <f t="shared" si="23"/>
        <v>1932.2458863963786</v>
      </c>
      <c r="U101" s="14">
        <f t="shared" si="24"/>
        <v>493.35571775682456</v>
      </c>
      <c r="V101" s="13">
        <f t="shared" si="21"/>
        <v>1438.8901686395541</v>
      </c>
      <c r="W101" s="13">
        <f t="shared" si="25"/>
        <v>146567.82515840782</v>
      </c>
      <c r="X101" s="12">
        <v>82</v>
      </c>
      <c r="Y101" s="13">
        <f t="shared" si="26"/>
        <v>194413.17614536406</v>
      </c>
      <c r="Z101" s="13">
        <f t="shared" si="27"/>
        <v>1432.2458863963786</v>
      </c>
      <c r="AA101" s="14">
        <f t="shared" si="28"/>
        <v>648.0439204845469</v>
      </c>
      <c r="AB101" s="13">
        <f t="shared" si="29"/>
        <v>784.20196591183173</v>
      </c>
      <c r="AC101" s="13">
        <f t="shared" si="30"/>
        <v>193628.97417945223</v>
      </c>
      <c r="AD101" s="1">
        <f t="shared" si="31"/>
        <v>82</v>
      </c>
      <c r="AE101" s="47"/>
    </row>
    <row r="102" spans="17:31" x14ac:dyDescent="0.25">
      <c r="Q102" s="12">
        <v>83</v>
      </c>
      <c r="R102" s="13"/>
      <c r="S102" s="13">
        <f t="shared" si="22"/>
        <v>146567.82515840782</v>
      </c>
      <c r="T102" s="13">
        <f t="shared" si="23"/>
        <v>1932.2458863963786</v>
      </c>
      <c r="U102" s="14">
        <f t="shared" si="24"/>
        <v>488.55941719469274</v>
      </c>
      <c r="V102" s="13">
        <f t="shared" si="21"/>
        <v>1443.6864692016859</v>
      </c>
      <c r="W102" s="13">
        <f t="shared" si="25"/>
        <v>145124.13868920613</v>
      </c>
      <c r="X102" s="12">
        <v>83</v>
      </c>
      <c r="Y102" s="13">
        <f t="shared" si="26"/>
        <v>193628.97417945223</v>
      </c>
      <c r="Z102" s="13">
        <f t="shared" si="27"/>
        <v>1432.2458863963786</v>
      </c>
      <c r="AA102" s="14">
        <f t="shared" si="28"/>
        <v>645.42991393150749</v>
      </c>
      <c r="AB102" s="13">
        <f t="shared" si="29"/>
        <v>786.81597246487115</v>
      </c>
      <c r="AC102" s="13">
        <f t="shared" si="30"/>
        <v>192842.15820698737</v>
      </c>
      <c r="AD102" s="1">
        <f t="shared" si="31"/>
        <v>83</v>
      </c>
      <c r="AE102" s="47"/>
    </row>
    <row r="103" spans="17:31" x14ac:dyDescent="0.25">
      <c r="Q103" s="12">
        <v>84</v>
      </c>
      <c r="R103" s="13">
        <f>C27</f>
        <v>0</v>
      </c>
      <c r="S103" s="13">
        <f t="shared" si="22"/>
        <v>145124.13868920613</v>
      </c>
      <c r="T103" s="13">
        <f t="shared" si="23"/>
        <v>1932.2458863963786</v>
      </c>
      <c r="U103" s="14">
        <f t="shared" si="24"/>
        <v>483.74712896402042</v>
      </c>
      <c r="V103" s="13">
        <f t="shared" si="21"/>
        <v>1448.4987574323582</v>
      </c>
      <c r="W103" s="13">
        <f t="shared" si="25"/>
        <v>143675.63993177377</v>
      </c>
      <c r="X103" s="12">
        <v>84</v>
      </c>
      <c r="Y103" s="13">
        <f t="shared" si="26"/>
        <v>192842.15820698737</v>
      </c>
      <c r="Z103" s="13">
        <f t="shared" si="27"/>
        <v>1432.2458863963786</v>
      </c>
      <c r="AA103" s="14">
        <f t="shared" si="28"/>
        <v>642.80719402329123</v>
      </c>
      <c r="AB103" s="13">
        <f t="shared" si="29"/>
        <v>789.43869237308741</v>
      </c>
      <c r="AC103" s="13">
        <f t="shared" si="30"/>
        <v>192052.71951461429</v>
      </c>
      <c r="AD103" s="1">
        <f t="shared" si="31"/>
        <v>84</v>
      </c>
      <c r="AE103" s="47"/>
    </row>
    <row r="104" spans="17:31" x14ac:dyDescent="0.25">
      <c r="Q104" s="12">
        <v>85</v>
      </c>
      <c r="R104" s="13"/>
      <c r="S104" s="13">
        <f t="shared" si="22"/>
        <v>143675.63993177377</v>
      </c>
      <c r="T104" s="13">
        <f t="shared" si="23"/>
        <v>1932.2458863963786</v>
      </c>
      <c r="U104" s="14">
        <f t="shared" si="24"/>
        <v>478.91879977257923</v>
      </c>
      <c r="V104" s="13">
        <f t="shared" si="21"/>
        <v>1453.3270866237995</v>
      </c>
      <c r="W104" s="13">
        <f t="shared" si="25"/>
        <v>142222.31284514998</v>
      </c>
      <c r="X104" s="12">
        <v>85</v>
      </c>
      <c r="Y104" s="13">
        <f t="shared" si="26"/>
        <v>192052.71951461429</v>
      </c>
      <c r="Z104" s="13">
        <f t="shared" si="27"/>
        <v>1432.2458863963786</v>
      </c>
      <c r="AA104" s="14">
        <f t="shared" si="28"/>
        <v>640.17573171538095</v>
      </c>
      <c r="AB104" s="13">
        <f t="shared" si="29"/>
        <v>792.07015468099769</v>
      </c>
      <c r="AC104" s="13">
        <f t="shared" si="30"/>
        <v>191260.6493599333</v>
      </c>
      <c r="AD104" s="1">
        <f t="shared" si="31"/>
        <v>85</v>
      </c>
      <c r="AE104" s="47"/>
    </row>
    <row r="105" spans="17:31" x14ac:dyDescent="0.25">
      <c r="Q105" s="12">
        <v>86</v>
      </c>
      <c r="R105" s="13"/>
      <c r="S105" s="13">
        <f t="shared" si="22"/>
        <v>142222.31284514998</v>
      </c>
      <c r="T105" s="13">
        <f t="shared" si="23"/>
        <v>1932.2458863963786</v>
      </c>
      <c r="U105" s="14">
        <f t="shared" si="24"/>
        <v>474.07437615049997</v>
      </c>
      <c r="V105" s="13">
        <f t="shared" si="21"/>
        <v>1458.1715102458786</v>
      </c>
      <c r="W105" s="13">
        <f t="shared" si="25"/>
        <v>140764.1413349041</v>
      </c>
      <c r="X105" s="12">
        <v>86</v>
      </c>
      <c r="Y105" s="13">
        <f t="shared" si="26"/>
        <v>191260.6493599333</v>
      </c>
      <c r="Z105" s="13">
        <f t="shared" si="27"/>
        <v>1432.2458863963786</v>
      </c>
      <c r="AA105" s="14">
        <f t="shared" si="28"/>
        <v>637.53549786644442</v>
      </c>
      <c r="AB105" s="13">
        <f t="shared" si="29"/>
        <v>794.71038852993422</v>
      </c>
      <c r="AC105" s="13">
        <f t="shared" si="30"/>
        <v>190465.93897140338</v>
      </c>
      <c r="AD105" s="1">
        <f t="shared" si="31"/>
        <v>86</v>
      </c>
      <c r="AE105" s="47"/>
    </row>
    <row r="106" spans="17:31" x14ac:dyDescent="0.25">
      <c r="Q106" s="12">
        <v>87</v>
      </c>
      <c r="R106" s="13"/>
      <c r="S106" s="13">
        <f t="shared" si="22"/>
        <v>140764.1413349041</v>
      </c>
      <c r="T106" s="13">
        <f t="shared" si="23"/>
        <v>1932.2458863963786</v>
      </c>
      <c r="U106" s="14">
        <f t="shared" si="24"/>
        <v>469.21380444968031</v>
      </c>
      <c r="V106" s="13">
        <f t="shared" si="21"/>
        <v>1463.0320819466983</v>
      </c>
      <c r="W106" s="13">
        <f t="shared" si="25"/>
        <v>139301.10925295739</v>
      </c>
      <c r="X106" s="12">
        <v>87</v>
      </c>
      <c r="Y106" s="13">
        <f t="shared" si="26"/>
        <v>190465.93897140338</v>
      </c>
      <c r="Z106" s="13">
        <f t="shared" si="27"/>
        <v>1432.2458863963786</v>
      </c>
      <c r="AA106" s="14">
        <f t="shared" si="28"/>
        <v>634.88646323801129</v>
      </c>
      <c r="AB106" s="13">
        <f t="shared" si="29"/>
        <v>797.35942315836735</v>
      </c>
      <c r="AC106" s="13">
        <f t="shared" si="30"/>
        <v>189668.579548245</v>
      </c>
      <c r="AD106" s="1">
        <f t="shared" si="31"/>
        <v>87</v>
      </c>
      <c r="AE106" s="47"/>
    </row>
    <row r="107" spans="17:31" x14ac:dyDescent="0.25">
      <c r="Q107" s="12">
        <v>88</v>
      </c>
      <c r="R107" s="13"/>
      <c r="S107" s="13">
        <f t="shared" si="22"/>
        <v>139301.10925295739</v>
      </c>
      <c r="T107" s="13">
        <f t="shared" si="23"/>
        <v>1932.2458863963786</v>
      </c>
      <c r="U107" s="14">
        <f t="shared" si="24"/>
        <v>464.33703084319131</v>
      </c>
      <c r="V107" s="13">
        <f t="shared" si="21"/>
        <v>1467.9088555531873</v>
      </c>
      <c r="W107" s="13">
        <f t="shared" si="25"/>
        <v>137833.2003974042</v>
      </c>
      <c r="X107" s="12">
        <v>88</v>
      </c>
      <c r="Y107" s="13">
        <f t="shared" si="26"/>
        <v>189668.579548245</v>
      </c>
      <c r="Z107" s="13">
        <f t="shared" si="27"/>
        <v>1432.2458863963786</v>
      </c>
      <c r="AA107" s="14">
        <f t="shared" si="28"/>
        <v>632.22859849414999</v>
      </c>
      <c r="AB107" s="13">
        <f t="shared" si="29"/>
        <v>800.01728790222865</v>
      </c>
      <c r="AC107" s="13">
        <f t="shared" si="30"/>
        <v>188868.56226034276</v>
      </c>
      <c r="AD107" s="1">
        <f t="shared" si="31"/>
        <v>88</v>
      </c>
      <c r="AE107" s="47"/>
    </row>
    <row r="108" spans="17:31" x14ac:dyDescent="0.25">
      <c r="Q108" s="12">
        <v>89</v>
      </c>
      <c r="R108" s="13"/>
      <c r="S108" s="13">
        <f t="shared" si="22"/>
        <v>137833.2003974042</v>
      </c>
      <c r="T108" s="13">
        <f t="shared" si="23"/>
        <v>1932.2458863963786</v>
      </c>
      <c r="U108" s="14">
        <f t="shared" si="24"/>
        <v>459.44400132468064</v>
      </c>
      <c r="V108" s="13">
        <f t="shared" si="21"/>
        <v>1472.8018850716981</v>
      </c>
      <c r="W108" s="13">
        <f t="shared" si="25"/>
        <v>136360.3985123325</v>
      </c>
      <c r="X108" s="12">
        <v>89</v>
      </c>
      <c r="Y108" s="13">
        <f t="shared" si="26"/>
        <v>188868.56226034276</v>
      </c>
      <c r="Z108" s="13">
        <f t="shared" si="27"/>
        <v>1432.2458863963786</v>
      </c>
      <c r="AA108" s="14">
        <f t="shared" si="28"/>
        <v>629.56187420114259</v>
      </c>
      <c r="AB108" s="13">
        <f t="shared" si="29"/>
        <v>802.68401219523605</v>
      </c>
      <c r="AC108" s="13">
        <f t="shared" si="30"/>
        <v>188065.87824814752</v>
      </c>
      <c r="AD108" s="1">
        <f t="shared" si="31"/>
        <v>89</v>
      </c>
      <c r="AE108" s="47"/>
    </row>
    <row r="109" spans="17:31" x14ac:dyDescent="0.25">
      <c r="Q109" s="12">
        <v>90</v>
      </c>
      <c r="R109" s="13"/>
      <c r="S109" s="13">
        <f t="shared" si="22"/>
        <v>136360.3985123325</v>
      </c>
      <c r="T109" s="13">
        <f t="shared" si="23"/>
        <v>1932.2458863963786</v>
      </c>
      <c r="U109" s="14">
        <f t="shared" si="24"/>
        <v>454.534661707775</v>
      </c>
      <c r="V109" s="13">
        <f t="shared" si="21"/>
        <v>1477.7112246886036</v>
      </c>
      <c r="W109" s="13">
        <f t="shared" si="25"/>
        <v>134882.6872876439</v>
      </c>
      <c r="X109" s="12">
        <v>90</v>
      </c>
      <c r="Y109" s="13">
        <f t="shared" si="26"/>
        <v>188065.87824814752</v>
      </c>
      <c r="Z109" s="13">
        <f t="shared" si="27"/>
        <v>1432.2458863963786</v>
      </c>
      <c r="AA109" s="14">
        <f t="shared" si="28"/>
        <v>626.88626082715848</v>
      </c>
      <c r="AB109" s="13">
        <f t="shared" si="29"/>
        <v>805.35962556922016</v>
      </c>
      <c r="AC109" s="13">
        <f t="shared" si="30"/>
        <v>187260.5186225783</v>
      </c>
      <c r="AD109" s="1">
        <f t="shared" si="31"/>
        <v>90</v>
      </c>
      <c r="AE109" s="47"/>
    </row>
    <row r="110" spans="17:31" x14ac:dyDescent="0.25">
      <c r="Q110" s="12">
        <v>91</v>
      </c>
      <c r="R110" s="13"/>
      <c r="S110" s="13">
        <f t="shared" si="22"/>
        <v>134882.6872876439</v>
      </c>
      <c r="T110" s="13">
        <f t="shared" si="23"/>
        <v>1932.2458863963786</v>
      </c>
      <c r="U110" s="14">
        <f t="shared" si="24"/>
        <v>449.60895762547966</v>
      </c>
      <c r="V110" s="13">
        <f t="shared" si="21"/>
        <v>1482.636928770899</v>
      </c>
      <c r="W110" s="13">
        <f t="shared" si="25"/>
        <v>133400.05035887301</v>
      </c>
      <c r="X110" s="12">
        <v>91</v>
      </c>
      <c r="Y110" s="13">
        <f t="shared" si="26"/>
        <v>187260.5186225783</v>
      </c>
      <c r="Z110" s="13">
        <f t="shared" si="27"/>
        <v>1432.2458863963786</v>
      </c>
      <c r="AA110" s="14">
        <f t="shared" si="28"/>
        <v>624.2017287419277</v>
      </c>
      <c r="AB110" s="13">
        <f t="shared" si="29"/>
        <v>808.04415765445094</v>
      </c>
      <c r="AC110" s="13">
        <f t="shared" si="30"/>
        <v>186452.47446492384</v>
      </c>
      <c r="AD110" s="1">
        <f t="shared" si="31"/>
        <v>91</v>
      </c>
      <c r="AE110" s="47"/>
    </row>
    <row r="111" spans="17:31" x14ac:dyDescent="0.25">
      <c r="Q111" s="12">
        <v>92</v>
      </c>
      <c r="R111" s="13"/>
      <c r="S111" s="13">
        <f t="shared" si="22"/>
        <v>133400.05035887301</v>
      </c>
      <c r="T111" s="13">
        <f t="shared" si="23"/>
        <v>1932.2458863963786</v>
      </c>
      <c r="U111" s="14">
        <f t="shared" si="24"/>
        <v>444.66683452957665</v>
      </c>
      <c r="V111" s="13">
        <f t="shared" si="21"/>
        <v>1487.579051866802</v>
      </c>
      <c r="W111" s="13">
        <f t="shared" si="25"/>
        <v>131912.4713070062</v>
      </c>
      <c r="X111" s="12">
        <v>92</v>
      </c>
      <c r="Y111" s="13">
        <f t="shared" si="26"/>
        <v>186452.47446492384</v>
      </c>
      <c r="Z111" s="13">
        <f t="shared" si="27"/>
        <v>1432.2458863963786</v>
      </c>
      <c r="AA111" s="14">
        <f t="shared" si="28"/>
        <v>621.50824821641288</v>
      </c>
      <c r="AB111" s="13">
        <f t="shared" si="29"/>
        <v>810.73763817996576</v>
      </c>
      <c r="AC111" s="13">
        <f t="shared" si="30"/>
        <v>185641.73682674387</v>
      </c>
      <c r="AD111" s="1">
        <f t="shared" si="31"/>
        <v>92</v>
      </c>
      <c r="AE111" s="47"/>
    </row>
    <row r="112" spans="17:31" x14ac:dyDescent="0.25">
      <c r="Q112" s="12">
        <v>93</v>
      </c>
      <c r="R112" s="13"/>
      <c r="S112" s="13">
        <f t="shared" si="22"/>
        <v>131912.4713070062</v>
      </c>
      <c r="T112" s="13">
        <f t="shared" si="23"/>
        <v>1932.2458863963786</v>
      </c>
      <c r="U112" s="14">
        <f t="shared" si="24"/>
        <v>439.70823769002067</v>
      </c>
      <c r="V112" s="13">
        <f t="shared" si="21"/>
        <v>1492.5376487063579</v>
      </c>
      <c r="W112" s="13">
        <f t="shared" si="25"/>
        <v>130419.93365829984</v>
      </c>
      <c r="X112" s="12">
        <v>93</v>
      </c>
      <c r="Y112" s="13">
        <f t="shared" si="26"/>
        <v>185641.73682674387</v>
      </c>
      <c r="Z112" s="13">
        <f t="shared" si="27"/>
        <v>1432.2458863963786</v>
      </c>
      <c r="AA112" s="14">
        <f t="shared" si="28"/>
        <v>618.80578942247962</v>
      </c>
      <c r="AB112" s="13">
        <f t="shared" si="29"/>
        <v>813.44009697389902</v>
      </c>
      <c r="AC112" s="13">
        <f t="shared" si="30"/>
        <v>184828.29672976997</v>
      </c>
      <c r="AD112" s="1">
        <f t="shared" si="31"/>
        <v>93</v>
      </c>
      <c r="AE112" s="47"/>
    </row>
    <row r="113" spans="17:31" x14ac:dyDescent="0.25">
      <c r="Q113" s="12">
        <v>94</v>
      </c>
      <c r="R113" s="13"/>
      <c r="S113" s="13">
        <f t="shared" si="22"/>
        <v>130419.93365829984</v>
      </c>
      <c r="T113" s="13">
        <f t="shared" si="23"/>
        <v>1932.2458863963786</v>
      </c>
      <c r="U113" s="14">
        <f t="shared" si="24"/>
        <v>434.73311219433276</v>
      </c>
      <c r="V113" s="13">
        <f t="shared" si="21"/>
        <v>1497.5127742020459</v>
      </c>
      <c r="W113" s="13">
        <f t="shared" si="25"/>
        <v>128922.4208840978</v>
      </c>
      <c r="X113" s="12">
        <v>94</v>
      </c>
      <c r="Y113" s="13">
        <f t="shared" si="26"/>
        <v>184828.29672976997</v>
      </c>
      <c r="Z113" s="13">
        <f t="shared" si="27"/>
        <v>1432.2458863963786</v>
      </c>
      <c r="AA113" s="14">
        <f t="shared" si="28"/>
        <v>616.09432243256663</v>
      </c>
      <c r="AB113" s="13">
        <f t="shared" si="29"/>
        <v>816.15156396381201</v>
      </c>
      <c r="AC113" s="13">
        <f t="shared" si="30"/>
        <v>184012.14516580614</v>
      </c>
      <c r="AD113" s="1">
        <f t="shared" si="31"/>
        <v>94</v>
      </c>
      <c r="AE113" s="47"/>
    </row>
    <row r="114" spans="17:31" x14ac:dyDescent="0.25">
      <c r="Q114" s="12">
        <v>95</v>
      </c>
      <c r="R114" s="13"/>
      <c r="S114" s="13">
        <f t="shared" si="22"/>
        <v>128922.4208840978</v>
      </c>
      <c r="T114" s="13">
        <f t="shared" si="23"/>
        <v>1932.2458863963786</v>
      </c>
      <c r="U114" s="14">
        <f t="shared" si="24"/>
        <v>429.74140294699265</v>
      </c>
      <c r="V114" s="13">
        <f t="shared" si="21"/>
        <v>1502.504483449386</v>
      </c>
      <c r="W114" s="13">
        <f t="shared" si="25"/>
        <v>127419.91640064841</v>
      </c>
      <c r="X114" s="12">
        <v>95</v>
      </c>
      <c r="Y114" s="13">
        <f t="shared" si="26"/>
        <v>184012.14516580614</v>
      </c>
      <c r="Z114" s="13">
        <f t="shared" si="27"/>
        <v>1432.2458863963786</v>
      </c>
      <c r="AA114" s="14">
        <f t="shared" si="28"/>
        <v>613.37381721935378</v>
      </c>
      <c r="AB114" s="13">
        <f t="shared" si="29"/>
        <v>818.87206917702485</v>
      </c>
      <c r="AC114" s="13">
        <f t="shared" si="30"/>
        <v>183193.27309662913</v>
      </c>
      <c r="AD114" s="1">
        <f t="shared" si="31"/>
        <v>95</v>
      </c>
      <c r="AE114" s="47"/>
    </row>
    <row r="115" spans="17:31" x14ac:dyDescent="0.25">
      <c r="Q115" s="12">
        <v>96</v>
      </c>
      <c r="R115" s="13">
        <f>C28</f>
        <v>0</v>
      </c>
      <c r="S115" s="13">
        <f t="shared" si="22"/>
        <v>127419.91640064841</v>
      </c>
      <c r="T115" s="13">
        <f t="shared" si="23"/>
        <v>1932.2458863963786</v>
      </c>
      <c r="U115" s="14">
        <f t="shared" si="24"/>
        <v>424.73305466882806</v>
      </c>
      <c r="V115" s="13">
        <f t="shared" si="21"/>
        <v>1507.5128317275505</v>
      </c>
      <c r="W115" s="13">
        <f t="shared" si="25"/>
        <v>125912.40356892085</v>
      </c>
      <c r="X115" s="12">
        <v>96</v>
      </c>
      <c r="Y115" s="13">
        <f t="shared" si="26"/>
        <v>183193.27309662913</v>
      </c>
      <c r="Z115" s="13">
        <f t="shared" si="27"/>
        <v>1432.2458863963786</v>
      </c>
      <c r="AA115" s="14">
        <f t="shared" si="28"/>
        <v>610.64424365543039</v>
      </c>
      <c r="AB115" s="13">
        <f t="shared" si="29"/>
        <v>821.60164274094825</v>
      </c>
      <c r="AC115" s="13">
        <f t="shared" si="30"/>
        <v>182371.67145388818</v>
      </c>
      <c r="AD115" s="1">
        <f t="shared" si="31"/>
        <v>96</v>
      </c>
      <c r="AE115" s="47"/>
    </row>
    <row r="116" spans="17:31" x14ac:dyDescent="0.25">
      <c r="Q116" s="12">
        <v>97</v>
      </c>
      <c r="R116" s="13"/>
      <c r="S116" s="13">
        <f t="shared" si="22"/>
        <v>125912.40356892085</v>
      </c>
      <c r="T116" s="13">
        <f t="shared" si="23"/>
        <v>1932.2458863963786</v>
      </c>
      <c r="U116" s="14">
        <f t="shared" si="24"/>
        <v>419.70801189640287</v>
      </c>
      <c r="V116" s="13">
        <f t="shared" si="21"/>
        <v>1512.5378744999757</v>
      </c>
      <c r="W116" s="13">
        <f t="shared" si="25"/>
        <v>124399.86569442088</v>
      </c>
      <c r="X116" s="12">
        <v>97</v>
      </c>
      <c r="Y116" s="13">
        <f t="shared" si="26"/>
        <v>182371.67145388818</v>
      </c>
      <c r="Z116" s="13">
        <f t="shared" si="27"/>
        <v>1432.2458863963786</v>
      </c>
      <c r="AA116" s="14">
        <f t="shared" si="28"/>
        <v>607.90557151296059</v>
      </c>
      <c r="AB116" s="13">
        <f t="shared" si="29"/>
        <v>824.34031488341805</v>
      </c>
      <c r="AC116" s="13">
        <f t="shared" si="30"/>
        <v>181547.33113900476</v>
      </c>
      <c r="AD116" s="1">
        <f t="shared" si="31"/>
        <v>97</v>
      </c>
      <c r="AE116" s="47"/>
    </row>
    <row r="117" spans="17:31" x14ac:dyDescent="0.25">
      <c r="Q117" s="12">
        <v>98</v>
      </c>
      <c r="R117" s="13"/>
      <c r="S117" s="13">
        <f t="shared" si="22"/>
        <v>124399.86569442088</v>
      </c>
      <c r="T117" s="13">
        <f t="shared" si="23"/>
        <v>1932.2458863963786</v>
      </c>
      <c r="U117" s="14">
        <f t="shared" si="24"/>
        <v>414.66621898140289</v>
      </c>
      <c r="V117" s="13">
        <f t="shared" si="21"/>
        <v>1517.5796674149758</v>
      </c>
      <c r="W117" s="13">
        <f t="shared" si="25"/>
        <v>122882.2860270059</v>
      </c>
      <c r="X117" s="12">
        <v>98</v>
      </c>
      <c r="Y117" s="13">
        <f t="shared" si="26"/>
        <v>181547.33113900476</v>
      </c>
      <c r="Z117" s="13">
        <f t="shared" si="27"/>
        <v>1432.2458863963786</v>
      </c>
      <c r="AA117" s="14">
        <f t="shared" si="28"/>
        <v>605.15777046334927</v>
      </c>
      <c r="AB117" s="13">
        <f t="shared" si="29"/>
        <v>827.08811593302937</v>
      </c>
      <c r="AC117" s="13">
        <f t="shared" si="30"/>
        <v>180720.24302307173</v>
      </c>
      <c r="AD117" s="1">
        <f t="shared" si="31"/>
        <v>98</v>
      </c>
      <c r="AE117" s="47"/>
    </row>
    <row r="118" spans="17:31" x14ac:dyDescent="0.25">
      <c r="Q118" s="12">
        <v>99</v>
      </c>
      <c r="R118" s="13"/>
      <c r="S118" s="13">
        <f t="shared" si="22"/>
        <v>122882.2860270059</v>
      </c>
      <c r="T118" s="13">
        <f t="shared" si="23"/>
        <v>1932.2458863963786</v>
      </c>
      <c r="U118" s="14">
        <f t="shared" si="24"/>
        <v>409.60762009001968</v>
      </c>
      <c r="V118" s="13">
        <f t="shared" si="21"/>
        <v>1522.6382663063589</v>
      </c>
      <c r="W118" s="13">
        <f t="shared" si="25"/>
        <v>121359.64776069955</v>
      </c>
      <c r="X118" s="12">
        <v>99</v>
      </c>
      <c r="Y118" s="13">
        <f t="shared" si="26"/>
        <v>180720.24302307173</v>
      </c>
      <c r="Z118" s="13">
        <f t="shared" si="27"/>
        <v>1432.2458863963786</v>
      </c>
      <c r="AA118" s="14">
        <f t="shared" si="28"/>
        <v>602.40081007690571</v>
      </c>
      <c r="AB118" s="13">
        <f t="shared" si="29"/>
        <v>829.84507631947292</v>
      </c>
      <c r="AC118" s="13">
        <f t="shared" si="30"/>
        <v>179890.39794675226</v>
      </c>
      <c r="AD118" s="1">
        <f t="shared" si="31"/>
        <v>99</v>
      </c>
      <c r="AE118" s="47"/>
    </row>
    <row r="119" spans="17:31" x14ac:dyDescent="0.25">
      <c r="Q119" s="12">
        <v>100</v>
      </c>
      <c r="R119" s="13"/>
      <c r="S119" s="13">
        <f t="shared" si="22"/>
        <v>121359.64776069955</v>
      </c>
      <c r="T119" s="13">
        <f t="shared" si="23"/>
        <v>1932.2458863963786</v>
      </c>
      <c r="U119" s="14">
        <f t="shared" si="24"/>
        <v>404.5321592023318</v>
      </c>
      <c r="V119" s="13">
        <f t="shared" si="21"/>
        <v>1527.7137271940469</v>
      </c>
      <c r="W119" s="13">
        <f t="shared" si="25"/>
        <v>119831.9340335055</v>
      </c>
      <c r="X119" s="12">
        <v>100</v>
      </c>
      <c r="Y119" s="13">
        <f t="shared" si="26"/>
        <v>179890.39794675226</v>
      </c>
      <c r="Z119" s="13">
        <f t="shared" si="27"/>
        <v>1432.2458863963786</v>
      </c>
      <c r="AA119" s="14">
        <f t="shared" si="28"/>
        <v>599.63465982250761</v>
      </c>
      <c r="AB119" s="13">
        <f t="shared" si="29"/>
        <v>832.61122657387102</v>
      </c>
      <c r="AC119" s="13">
        <f t="shared" si="30"/>
        <v>179057.78672017838</v>
      </c>
      <c r="AD119" s="1">
        <f t="shared" si="31"/>
        <v>100</v>
      </c>
      <c r="AE119" s="47"/>
    </row>
    <row r="120" spans="17:31" x14ac:dyDescent="0.25">
      <c r="Q120" s="12">
        <v>101</v>
      </c>
      <c r="R120" s="13"/>
      <c r="S120" s="13">
        <f t="shared" si="22"/>
        <v>119831.9340335055</v>
      </c>
      <c r="T120" s="13">
        <f t="shared" si="23"/>
        <v>1932.2458863963786</v>
      </c>
      <c r="U120" s="14">
        <f t="shared" si="24"/>
        <v>399.43978011168502</v>
      </c>
      <c r="V120" s="13">
        <f t="shared" si="21"/>
        <v>1532.8061062846937</v>
      </c>
      <c r="W120" s="13">
        <f t="shared" si="25"/>
        <v>118299.1279272208</v>
      </c>
      <c r="X120" s="12">
        <v>101</v>
      </c>
      <c r="Y120" s="13">
        <f t="shared" si="26"/>
        <v>179057.78672017838</v>
      </c>
      <c r="Z120" s="13">
        <f t="shared" si="27"/>
        <v>1432.2458863963786</v>
      </c>
      <c r="AA120" s="14">
        <f t="shared" si="28"/>
        <v>596.85928906726133</v>
      </c>
      <c r="AB120" s="13">
        <f t="shared" si="29"/>
        <v>835.38659732911731</v>
      </c>
      <c r="AC120" s="13">
        <f t="shared" si="30"/>
        <v>178222.40012284927</v>
      </c>
      <c r="AD120" s="1">
        <f t="shared" si="31"/>
        <v>101</v>
      </c>
      <c r="AE120" s="47"/>
    </row>
    <row r="121" spans="17:31" x14ac:dyDescent="0.25">
      <c r="Q121" s="12">
        <v>102</v>
      </c>
      <c r="R121" s="13"/>
      <c r="S121" s="13">
        <f t="shared" si="22"/>
        <v>118299.1279272208</v>
      </c>
      <c r="T121" s="13">
        <f t="shared" si="23"/>
        <v>1932.2458863963786</v>
      </c>
      <c r="U121" s="14">
        <f t="shared" si="24"/>
        <v>394.33042642406934</v>
      </c>
      <c r="V121" s="13">
        <f t="shared" si="21"/>
        <v>1537.9154599723092</v>
      </c>
      <c r="W121" s="13">
        <f t="shared" si="25"/>
        <v>116761.21246724849</v>
      </c>
      <c r="X121" s="12">
        <v>102</v>
      </c>
      <c r="Y121" s="13">
        <f t="shared" si="26"/>
        <v>178222.40012284927</v>
      </c>
      <c r="Z121" s="13">
        <f t="shared" si="27"/>
        <v>1432.2458863963786</v>
      </c>
      <c r="AA121" s="14">
        <f t="shared" si="28"/>
        <v>594.07466707616425</v>
      </c>
      <c r="AB121" s="13">
        <f t="shared" si="29"/>
        <v>838.17121932021439</v>
      </c>
      <c r="AC121" s="13">
        <f t="shared" si="30"/>
        <v>177384.22890352906</v>
      </c>
      <c r="AD121" s="1">
        <f t="shared" si="31"/>
        <v>102</v>
      </c>
      <c r="AE121" s="47"/>
    </row>
    <row r="122" spans="17:31" x14ac:dyDescent="0.25">
      <c r="Q122" s="12">
        <v>103</v>
      </c>
      <c r="R122" s="13"/>
      <c r="S122" s="13">
        <f t="shared" si="22"/>
        <v>116761.21246724849</v>
      </c>
      <c r="T122" s="13">
        <f t="shared" si="23"/>
        <v>1932.2458863963786</v>
      </c>
      <c r="U122" s="14">
        <f t="shared" si="24"/>
        <v>389.20404155749497</v>
      </c>
      <c r="V122" s="13">
        <f t="shared" si="21"/>
        <v>1543.0418448388837</v>
      </c>
      <c r="W122" s="13">
        <f t="shared" si="25"/>
        <v>115218.17062240961</v>
      </c>
      <c r="X122" s="12">
        <v>103</v>
      </c>
      <c r="Y122" s="13">
        <f t="shared" si="26"/>
        <v>177384.22890352906</v>
      </c>
      <c r="Z122" s="13">
        <f t="shared" si="27"/>
        <v>1432.2458863963786</v>
      </c>
      <c r="AA122" s="14">
        <f t="shared" si="28"/>
        <v>591.2807630117635</v>
      </c>
      <c r="AB122" s="13">
        <f t="shared" si="29"/>
        <v>840.96512338461514</v>
      </c>
      <c r="AC122" s="13">
        <f t="shared" si="30"/>
        <v>176543.26378014445</v>
      </c>
      <c r="AD122" s="1">
        <f t="shared" si="31"/>
        <v>103</v>
      </c>
      <c r="AE122" s="47"/>
    </row>
    <row r="123" spans="17:31" x14ac:dyDescent="0.25">
      <c r="Q123" s="12">
        <v>104</v>
      </c>
      <c r="R123" s="13"/>
      <c r="S123" s="13">
        <f t="shared" si="22"/>
        <v>115218.17062240961</v>
      </c>
      <c r="T123" s="13">
        <f t="shared" si="23"/>
        <v>1932.2458863963786</v>
      </c>
      <c r="U123" s="14">
        <f t="shared" si="24"/>
        <v>384.06056874136539</v>
      </c>
      <c r="V123" s="13">
        <f t="shared" si="21"/>
        <v>1548.1853176550133</v>
      </c>
      <c r="W123" s="13">
        <f t="shared" si="25"/>
        <v>113669.98530475461</v>
      </c>
      <c r="X123" s="12">
        <v>104</v>
      </c>
      <c r="Y123" s="13">
        <f t="shared" si="26"/>
        <v>176543.26378014445</v>
      </c>
      <c r="Z123" s="13">
        <f t="shared" si="27"/>
        <v>1432.2458863963786</v>
      </c>
      <c r="AA123" s="14">
        <f t="shared" si="28"/>
        <v>588.47754593381489</v>
      </c>
      <c r="AB123" s="13">
        <f t="shared" si="29"/>
        <v>843.76834046256374</v>
      </c>
      <c r="AC123" s="13">
        <f t="shared" si="30"/>
        <v>175699.49543968189</v>
      </c>
      <c r="AD123" s="1">
        <f t="shared" si="31"/>
        <v>104</v>
      </c>
      <c r="AE123" s="47"/>
    </row>
    <row r="124" spans="17:31" x14ac:dyDescent="0.25">
      <c r="Q124" s="12">
        <v>105</v>
      </c>
      <c r="R124" s="13"/>
      <c r="S124" s="13">
        <f t="shared" si="22"/>
        <v>113669.98530475461</v>
      </c>
      <c r="T124" s="13">
        <f t="shared" si="23"/>
        <v>1932.2458863963786</v>
      </c>
      <c r="U124" s="14">
        <f t="shared" si="24"/>
        <v>378.89995101584873</v>
      </c>
      <c r="V124" s="13">
        <f t="shared" si="21"/>
        <v>1553.3459353805299</v>
      </c>
      <c r="W124" s="13">
        <f t="shared" si="25"/>
        <v>112116.63936937408</v>
      </c>
      <c r="X124" s="12">
        <v>105</v>
      </c>
      <c r="Y124" s="13">
        <f t="shared" si="26"/>
        <v>175699.49543968189</v>
      </c>
      <c r="Z124" s="13">
        <f t="shared" si="27"/>
        <v>1432.2458863963786</v>
      </c>
      <c r="AA124" s="14">
        <f t="shared" si="28"/>
        <v>585.6649847989396</v>
      </c>
      <c r="AB124" s="13">
        <f t="shared" si="29"/>
        <v>846.58090159743904</v>
      </c>
      <c r="AC124" s="13">
        <f t="shared" si="30"/>
        <v>174852.91453808444</v>
      </c>
      <c r="AD124" s="1">
        <f t="shared" si="31"/>
        <v>105</v>
      </c>
      <c r="AE124" s="47"/>
    </row>
    <row r="125" spans="17:31" x14ac:dyDescent="0.25">
      <c r="Q125" s="12">
        <v>106</v>
      </c>
      <c r="R125" s="13"/>
      <c r="S125" s="13">
        <f t="shared" si="22"/>
        <v>112116.63936937408</v>
      </c>
      <c r="T125" s="13">
        <f t="shared" si="23"/>
        <v>1932.2458863963786</v>
      </c>
      <c r="U125" s="14">
        <f t="shared" si="24"/>
        <v>373.72213123124698</v>
      </c>
      <c r="V125" s="13">
        <f t="shared" si="21"/>
        <v>1558.5237551651317</v>
      </c>
      <c r="W125" s="13">
        <f t="shared" si="25"/>
        <v>110558.11561420895</v>
      </c>
      <c r="X125" s="12">
        <v>106</v>
      </c>
      <c r="Y125" s="13">
        <f t="shared" si="26"/>
        <v>174852.91453808444</v>
      </c>
      <c r="Z125" s="13">
        <f t="shared" si="27"/>
        <v>1432.2458863963786</v>
      </c>
      <c r="AA125" s="14">
        <f t="shared" si="28"/>
        <v>582.84304846028147</v>
      </c>
      <c r="AB125" s="13">
        <f t="shared" si="29"/>
        <v>849.40283793609717</v>
      </c>
      <c r="AC125" s="13">
        <f t="shared" si="30"/>
        <v>174003.51170014834</v>
      </c>
      <c r="AD125" s="1">
        <f t="shared" si="31"/>
        <v>106</v>
      </c>
      <c r="AE125" s="47"/>
    </row>
    <row r="126" spans="17:31" x14ac:dyDescent="0.25">
      <c r="Q126" s="12">
        <v>107</v>
      </c>
      <c r="R126" s="13"/>
      <c r="S126" s="13">
        <f t="shared" si="22"/>
        <v>110558.11561420895</v>
      </c>
      <c r="T126" s="13">
        <f t="shared" si="23"/>
        <v>1932.2458863963786</v>
      </c>
      <c r="U126" s="14">
        <f t="shared" si="24"/>
        <v>368.52705204736316</v>
      </c>
      <c r="V126" s="13">
        <f t="shared" si="21"/>
        <v>1563.7188343490154</v>
      </c>
      <c r="W126" s="13">
        <f t="shared" si="25"/>
        <v>108994.39677985993</v>
      </c>
      <c r="X126" s="12">
        <v>107</v>
      </c>
      <c r="Y126" s="13">
        <f t="shared" si="26"/>
        <v>174003.51170014834</v>
      </c>
      <c r="Z126" s="13">
        <f t="shared" si="27"/>
        <v>1432.2458863963786</v>
      </c>
      <c r="AA126" s="14">
        <f t="shared" si="28"/>
        <v>580.01170566716121</v>
      </c>
      <c r="AB126" s="13">
        <f t="shared" si="29"/>
        <v>852.23418072921743</v>
      </c>
      <c r="AC126" s="13">
        <f t="shared" si="30"/>
        <v>173151.27751941912</v>
      </c>
      <c r="AD126" s="1">
        <f t="shared" si="31"/>
        <v>107</v>
      </c>
      <c r="AE126" s="47"/>
    </row>
    <row r="127" spans="17:31" x14ac:dyDescent="0.25">
      <c r="Q127" s="12">
        <v>108</v>
      </c>
      <c r="R127" s="13">
        <f>C29</f>
        <v>0</v>
      </c>
      <c r="S127" s="13">
        <f t="shared" si="22"/>
        <v>108994.39677985993</v>
      </c>
      <c r="T127" s="13">
        <f t="shared" si="23"/>
        <v>1932.2458863963786</v>
      </c>
      <c r="U127" s="14">
        <f t="shared" si="24"/>
        <v>363.3146559328664</v>
      </c>
      <c r="V127" s="13">
        <f t="shared" si="21"/>
        <v>1568.9312304635123</v>
      </c>
      <c r="W127" s="13">
        <f t="shared" si="25"/>
        <v>107425.46554939642</v>
      </c>
      <c r="X127" s="12">
        <v>108</v>
      </c>
      <c r="Y127" s="13">
        <f t="shared" si="26"/>
        <v>173151.27751941912</v>
      </c>
      <c r="Z127" s="13">
        <f t="shared" si="27"/>
        <v>1432.2458863963786</v>
      </c>
      <c r="AA127" s="14">
        <f t="shared" si="28"/>
        <v>577.17092506473034</v>
      </c>
      <c r="AB127" s="13">
        <f t="shared" si="29"/>
        <v>855.0749613316483</v>
      </c>
      <c r="AC127" s="13">
        <f t="shared" si="30"/>
        <v>172296.20255808748</v>
      </c>
      <c r="AD127" s="1">
        <f t="shared" si="31"/>
        <v>108</v>
      </c>
      <c r="AE127" s="47"/>
    </row>
    <row r="128" spans="17:31" x14ac:dyDescent="0.25">
      <c r="Q128" s="12">
        <v>109</v>
      </c>
      <c r="R128" s="13"/>
      <c r="S128" s="13">
        <f t="shared" si="22"/>
        <v>107425.46554939642</v>
      </c>
      <c r="T128" s="13">
        <f t="shared" si="23"/>
        <v>1932.2458863963786</v>
      </c>
      <c r="U128" s="14">
        <f t="shared" si="24"/>
        <v>358.08488516465474</v>
      </c>
      <c r="V128" s="13">
        <f t="shared" si="21"/>
        <v>1574.161001231724</v>
      </c>
      <c r="W128" s="13">
        <f t="shared" si="25"/>
        <v>105851.3045481647</v>
      </c>
      <c r="X128" s="12">
        <v>109</v>
      </c>
      <c r="Y128" s="13">
        <f t="shared" si="26"/>
        <v>172296.20255808748</v>
      </c>
      <c r="Z128" s="13">
        <f t="shared" si="27"/>
        <v>1432.2458863963786</v>
      </c>
      <c r="AA128" s="14">
        <f t="shared" si="28"/>
        <v>574.32067519362488</v>
      </c>
      <c r="AB128" s="13">
        <f t="shared" si="29"/>
        <v>857.92521120275376</v>
      </c>
      <c r="AC128" s="13">
        <f t="shared" si="30"/>
        <v>171438.27734688472</v>
      </c>
      <c r="AD128" s="1">
        <f t="shared" si="31"/>
        <v>109</v>
      </c>
      <c r="AE128" s="47"/>
    </row>
    <row r="129" spans="17:31" x14ac:dyDescent="0.25">
      <c r="Q129" s="12">
        <v>110</v>
      </c>
      <c r="R129" s="13"/>
      <c r="S129" s="13">
        <f t="shared" si="22"/>
        <v>105851.3045481647</v>
      </c>
      <c r="T129" s="13">
        <f t="shared" si="23"/>
        <v>1932.2458863963786</v>
      </c>
      <c r="U129" s="14">
        <f t="shared" si="24"/>
        <v>352.83768182721565</v>
      </c>
      <c r="V129" s="13">
        <f t="shared" si="21"/>
        <v>1579.408204569163</v>
      </c>
      <c r="W129" s="13">
        <f t="shared" si="25"/>
        <v>104271.89634359554</v>
      </c>
      <c r="X129" s="12">
        <v>110</v>
      </c>
      <c r="Y129" s="13">
        <f t="shared" si="26"/>
        <v>171438.27734688472</v>
      </c>
      <c r="Z129" s="13">
        <f t="shared" si="27"/>
        <v>1432.2458863963786</v>
      </c>
      <c r="AA129" s="14">
        <f t="shared" si="28"/>
        <v>571.46092448961576</v>
      </c>
      <c r="AB129" s="13">
        <f t="shared" si="29"/>
        <v>860.78496190676287</v>
      </c>
      <c r="AC129" s="13">
        <f t="shared" si="30"/>
        <v>170577.49238497796</v>
      </c>
      <c r="AD129" s="1">
        <f t="shared" si="31"/>
        <v>110</v>
      </c>
      <c r="AE129" s="47"/>
    </row>
    <row r="130" spans="17:31" x14ac:dyDescent="0.25">
      <c r="Q130" s="12">
        <v>111</v>
      </c>
      <c r="R130" s="13"/>
      <c r="S130" s="13">
        <f t="shared" si="22"/>
        <v>104271.89634359554</v>
      </c>
      <c r="T130" s="13">
        <f t="shared" si="23"/>
        <v>1932.2458863963786</v>
      </c>
      <c r="U130" s="14">
        <f t="shared" si="24"/>
        <v>347.57298781198512</v>
      </c>
      <c r="V130" s="13">
        <f t="shared" si="21"/>
        <v>1584.6728985843936</v>
      </c>
      <c r="W130" s="13">
        <f t="shared" si="25"/>
        <v>102687.22344501114</v>
      </c>
      <c r="X130" s="12">
        <v>111</v>
      </c>
      <c r="Y130" s="13">
        <f t="shared" si="26"/>
        <v>170577.49238497796</v>
      </c>
      <c r="Z130" s="13">
        <f t="shared" si="27"/>
        <v>1432.2458863963786</v>
      </c>
      <c r="AA130" s="14">
        <f t="shared" si="28"/>
        <v>568.59164128325995</v>
      </c>
      <c r="AB130" s="13">
        <f t="shared" si="29"/>
        <v>863.65424511311869</v>
      </c>
      <c r="AC130" s="13">
        <f t="shared" si="30"/>
        <v>169713.83813986485</v>
      </c>
      <c r="AD130" s="1">
        <f t="shared" si="31"/>
        <v>111</v>
      </c>
      <c r="AE130" s="47"/>
    </row>
    <row r="131" spans="17:31" x14ac:dyDescent="0.25">
      <c r="Q131" s="12">
        <v>112</v>
      </c>
      <c r="R131" s="13"/>
      <c r="S131" s="13">
        <f t="shared" si="22"/>
        <v>102687.22344501114</v>
      </c>
      <c r="T131" s="13">
        <f t="shared" si="23"/>
        <v>1932.2458863963786</v>
      </c>
      <c r="U131" s="14">
        <f t="shared" si="24"/>
        <v>342.29074481670381</v>
      </c>
      <c r="V131" s="13">
        <f t="shared" si="21"/>
        <v>1589.9551415796748</v>
      </c>
      <c r="W131" s="13">
        <f t="shared" si="25"/>
        <v>101097.26830343147</v>
      </c>
      <c r="X131" s="12">
        <v>112</v>
      </c>
      <c r="Y131" s="13">
        <f t="shared" si="26"/>
        <v>169713.83813986485</v>
      </c>
      <c r="Z131" s="13">
        <f t="shared" si="27"/>
        <v>1432.2458863963786</v>
      </c>
      <c r="AA131" s="14">
        <f t="shared" si="28"/>
        <v>565.71279379954956</v>
      </c>
      <c r="AB131" s="13">
        <f t="shared" si="29"/>
        <v>866.53309259682908</v>
      </c>
      <c r="AC131" s="13">
        <f t="shared" si="30"/>
        <v>168847.30504726802</v>
      </c>
      <c r="AD131" s="1">
        <f t="shared" si="31"/>
        <v>112</v>
      </c>
      <c r="AE131" s="47"/>
    </row>
    <row r="132" spans="17:31" x14ac:dyDescent="0.25">
      <c r="Q132" s="12">
        <v>113</v>
      </c>
      <c r="R132" s="13"/>
      <c r="S132" s="13">
        <f t="shared" si="22"/>
        <v>101097.26830343147</v>
      </c>
      <c r="T132" s="13">
        <f t="shared" si="23"/>
        <v>1932.2458863963786</v>
      </c>
      <c r="U132" s="14">
        <f t="shared" si="24"/>
        <v>336.99089434477156</v>
      </c>
      <c r="V132" s="13">
        <f t="shared" si="21"/>
        <v>1595.2549920516071</v>
      </c>
      <c r="W132" s="13">
        <f t="shared" si="25"/>
        <v>99502.013311379866</v>
      </c>
      <c r="X132" s="12">
        <v>113</v>
      </c>
      <c r="Y132" s="13">
        <f t="shared" si="26"/>
        <v>168847.30504726802</v>
      </c>
      <c r="Z132" s="13">
        <f t="shared" si="27"/>
        <v>1432.2458863963786</v>
      </c>
      <c r="AA132" s="14">
        <f t="shared" si="28"/>
        <v>562.82435015756005</v>
      </c>
      <c r="AB132" s="13">
        <f t="shared" si="29"/>
        <v>869.42153623881859</v>
      </c>
      <c r="AC132" s="13">
        <f t="shared" si="30"/>
        <v>167977.88351102921</v>
      </c>
      <c r="AD132" s="1">
        <f t="shared" si="31"/>
        <v>113</v>
      </c>
      <c r="AE132" s="47"/>
    </row>
    <row r="133" spans="17:31" x14ac:dyDescent="0.25">
      <c r="Q133" s="12">
        <v>114</v>
      </c>
      <c r="R133" s="13"/>
      <c r="S133" s="13">
        <f t="shared" si="22"/>
        <v>99502.013311379866</v>
      </c>
      <c r="T133" s="13">
        <f t="shared" si="23"/>
        <v>1932.2458863963786</v>
      </c>
      <c r="U133" s="14">
        <f t="shared" si="24"/>
        <v>331.67337770459955</v>
      </c>
      <c r="V133" s="13">
        <f t="shared" si="21"/>
        <v>1600.5725086917791</v>
      </c>
      <c r="W133" s="13">
        <f t="shared" si="25"/>
        <v>97901.440802688085</v>
      </c>
      <c r="X133" s="12">
        <v>114</v>
      </c>
      <c r="Y133" s="13">
        <f t="shared" si="26"/>
        <v>167977.88351102921</v>
      </c>
      <c r="Z133" s="13">
        <f t="shared" si="27"/>
        <v>1432.2458863963786</v>
      </c>
      <c r="AA133" s="14">
        <f t="shared" si="28"/>
        <v>559.92627837009741</v>
      </c>
      <c r="AB133" s="13">
        <f t="shared" si="29"/>
        <v>872.31960802628123</v>
      </c>
      <c r="AC133" s="13">
        <f t="shared" si="30"/>
        <v>167105.56390300294</v>
      </c>
      <c r="AD133" s="1">
        <f t="shared" si="31"/>
        <v>114</v>
      </c>
      <c r="AE133" s="47"/>
    </row>
    <row r="134" spans="17:31" x14ac:dyDescent="0.25">
      <c r="Q134" s="12">
        <v>115</v>
      </c>
      <c r="R134" s="13"/>
      <c r="S134" s="13">
        <f t="shared" si="22"/>
        <v>97901.440802688085</v>
      </c>
      <c r="T134" s="13">
        <f t="shared" si="23"/>
        <v>1932.2458863963786</v>
      </c>
      <c r="U134" s="14">
        <f t="shared" si="24"/>
        <v>326.3381360089603</v>
      </c>
      <c r="V134" s="13">
        <f t="shared" si="21"/>
        <v>1605.9077503874182</v>
      </c>
      <c r="W134" s="13">
        <f t="shared" si="25"/>
        <v>96295.533052300671</v>
      </c>
      <c r="X134" s="12">
        <v>115</v>
      </c>
      <c r="Y134" s="13">
        <f t="shared" si="26"/>
        <v>167105.56390300294</v>
      </c>
      <c r="Z134" s="13">
        <f t="shared" si="27"/>
        <v>1432.2458863963786</v>
      </c>
      <c r="AA134" s="14">
        <f t="shared" si="28"/>
        <v>557.01854634334313</v>
      </c>
      <c r="AB134" s="13">
        <f t="shared" si="29"/>
        <v>875.2273400530355</v>
      </c>
      <c r="AC134" s="13">
        <f t="shared" si="30"/>
        <v>166230.3365629499</v>
      </c>
      <c r="AD134" s="1">
        <f t="shared" si="31"/>
        <v>115</v>
      </c>
      <c r="AE134" s="47"/>
    </row>
    <row r="135" spans="17:31" x14ac:dyDescent="0.25">
      <c r="Q135" s="12">
        <v>116</v>
      </c>
      <c r="R135" s="13"/>
      <c r="S135" s="13">
        <f t="shared" si="22"/>
        <v>96295.533052300671</v>
      </c>
      <c r="T135" s="13">
        <f t="shared" si="23"/>
        <v>1932.2458863963786</v>
      </c>
      <c r="U135" s="14">
        <f t="shared" si="24"/>
        <v>320.9851101743356</v>
      </c>
      <c r="V135" s="13">
        <f t="shared" si="21"/>
        <v>1611.260776222043</v>
      </c>
      <c r="W135" s="13">
        <f t="shared" si="25"/>
        <v>94684.272276078627</v>
      </c>
      <c r="X135" s="12">
        <v>116</v>
      </c>
      <c r="Y135" s="13">
        <f t="shared" si="26"/>
        <v>166230.3365629499</v>
      </c>
      <c r="Z135" s="13">
        <f t="shared" si="27"/>
        <v>1432.2458863963786</v>
      </c>
      <c r="AA135" s="14">
        <f t="shared" si="28"/>
        <v>554.10112187649963</v>
      </c>
      <c r="AB135" s="13">
        <f t="shared" si="29"/>
        <v>878.144764519879</v>
      </c>
      <c r="AC135" s="13">
        <f t="shared" si="30"/>
        <v>165352.19179843002</v>
      </c>
      <c r="AD135" s="1">
        <f t="shared" si="31"/>
        <v>116</v>
      </c>
      <c r="AE135" s="47"/>
    </row>
    <row r="136" spans="17:31" x14ac:dyDescent="0.25">
      <c r="Q136" s="12">
        <v>117</v>
      </c>
      <c r="R136" s="13"/>
      <c r="S136" s="13">
        <f t="shared" si="22"/>
        <v>94684.272276078627</v>
      </c>
      <c r="T136" s="13">
        <f t="shared" si="23"/>
        <v>1932.2458863963786</v>
      </c>
      <c r="U136" s="14">
        <f t="shared" si="24"/>
        <v>315.61424092026209</v>
      </c>
      <c r="V136" s="13">
        <f t="shared" si="21"/>
        <v>1616.6316454761165</v>
      </c>
      <c r="W136" s="13">
        <f t="shared" si="25"/>
        <v>93067.640630602516</v>
      </c>
      <c r="X136" s="12">
        <v>117</v>
      </c>
      <c r="Y136" s="13">
        <f t="shared" si="26"/>
        <v>165352.19179843002</v>
      </c>
      <c r="Z136" s="13">
        <f t="shared" si="27"/>
        <v>1432.2458863963786</v>
      </c>
      <c r="AA136" s="14">
        <f t="shared" si="28"/>
        <v>551.17397266143337</v>
      </c>
      <c r="AB136" s="13">
        <f t="shared" si="29"/>
        <v>881.07191373494527</v>
      </c>
      <c r="AC136" s="13">
        <f t="shared" si="30"/>
        <v>164471.11988469507</v>
      </c>
      <c r="AD136" s="1">
        <f t="shared" si="31"/>
        <v>117</v>
      </c>
      <c r="AE136" s="47"/>
    </row>
    <row r="137" spans="17:31" x14ac:dyDescent="0.25">
      <c r="Q137" s="12">
        <v>118</v>
      </c>
      <c r="R137" s="13"/>
      <c r="S137" s="13">
        <f t="shared" si="22"/>
        <v>93067.640630602516</v>
      </c>
      <c r="T137" s="13">
        <f t="shared" si="23"/>
        <v>1932.2458863963786</v>
      </c>
      <c r="U137" s="14">
        <f t="shared" si="24"/>
        <v>310.22546876867506</v>
      </c>
      <c r="V137" s="13">
        <f t="shared" si="21"/>
        <v>1622.0204176277036</v>
      </c>
      <c r="W137" s="13">
        <f t="shared" si="25"/>
        <v>91445.620212974813</v>
      </c>
      <c r="X137" s="12">
        <v>118</v>
      </c>
      <c r="Y137" s="13">
        <f t="shared" si="26"/>
        <v>164471.11988469507</v>
      </c>
      <c r="Z137" s="13">
        <f t="shared" si="27"/>
        <v>1432.2458863963786</v>
      </c>
      <c r="AA137" s="14">
        <f t="shared" si="28"/>
        <v>548.23706628231696</v>
      </c>
      <c r="AB137" s="13">
        <f t="shared" si="29"/>
        <v>884.00882011406168</v>
      </c>
      <c r="AC137" s="13">
        <f t="shared" si="30"/>
        <v>163587.111064581</v>
      </c>
      <c r="AD137" s="1">
        <f t="shared" si="31"/>
        <v>118</v>
      </c>
      <c r="AE137" s="47"/>
    </row>
    <row r="138" spans="17:31" x14ac:dyDescent="0.25">
      <c r="Q138" s="12">
        <v>119</v>
      </c>
      <c r="R138" s="13"/>
      <c r="S138" s="13">
        <f t="shared" si="22"/>
        <v>91445.620212974813</v>
      </c>
      <c r="T138" s="13">
        <f t="shared" si="23"/>
        <v>1932.2458863963786</v>
      </c>
      <c r="U138" s="14">
        <f t="shared" si="24"/>
        <v>304.81873404324938</v>
      </c>
      <c r="V138" s="13">
        <f t="shared" si="21"/>
        <v>1627.4271523531293</v>
      </c>
      <c r="W138" s="13">
        <f t="shared" si="25"/>
        <v>89818.193060621677</v>
      </c>
      <c r="X138" s="12">
        <v>119</v>
      </c>
      <c r="Y138" s="13">
        <f t="shared" si="26"/>
        <v>163587.111064581</v>
      </c>
      <c r="Z138" s="13">
        <f t="shared" si="27"/>
        <v>1432.2458863963786</v>
      </c>
      <c r="AA138" s="14">
        <f t="shared" si="28"/>
        <v>545.29037021526995</v>
      </c>
      <c r="AB138" s="13">
        <f t="shared" si="29"/>
        <v>886.95551618110869</v>
      </c>
      <c r="AC138" s="13">
        <f t="shared" si="30"/>
        <v>162700.1555483999</v>
      </c>
      <c r="AD138" s="1">
        <f t="shared" si="31"/>
        <v>119</v>
      </c>
      <c r="AE138" s="47"/>
    </row>
    <row r="139" spans="17:31" x14ac:dyDescent="0.25">
      <c r="Q139" s="12">
        <v>120</v>
      </c>
      <c r="R139" s="13">
        <f>C30</f>
        <v>0</v>
      </c>
      <c r="S139" s="13">
        <f t="shared" si="22"/>
        <v>89818.193060621677</v>
      </c>
      <c r="T139" s="13">
        <f t="shared" si="23"/>
        <v>1932.2458863963786</v>
      </c>
      <c r="U139" s="14">
        <f t="shared" si="24"/>
        <v>299.39397686873895</v>
      </c>
      <c r="V139" s="13">
        <f t="shared" si="21"/>
        <v>1632.8519095276397</v>
      </c>
      <c r="W139" s="13">
        <f t="shared" si="25"/>
        <v>88185.341151094035</v>
      </c>
      <c r="X139" s="12">
        <v>120</v>
      </c>
      <c r="Y139" s="13">
        <f t="shared" si="26"/>
        <v>162700.1555483999</v>
      </c>
      <c r="Z139" s="13">
        <f t="shared" si="27"/>
        <v>1432.2458863963786</v>
      </c>
      <c r="AA139" s="14">
        <f t="shared" si="28"/>
        <v>542.33385182799964</v>
      </c>
      <c r="AB139" s="13">
        <f t="shared" si="29"/>
        <v>889.912034568379</v>
      </c>
      <c r="AC139" s="13">
        <f t="shared" si="30"/>
        <v>161810.24351383152</v>
      </c>
      <c r="AD139" s="1">
        <f t="shared" si="31"/>
        <v>120</v>
      </c>
      <c r="AE139" s="47"/>
    </row>
    <row r="140" spans="17:31" x14ac:dyDescent="0.25">
      <c r="Q140" s="12">
        <v>121</v>
      </c>
      <c r="R140" s="13"/>
      <c r="S140" s="13">
        <f t="shared" si="22"/>
        <v>88185.341151094035</v>
      </c>
      <c r="T140" s="13">
        <f t="shared" si="23"/>
        <v>1932.2458863963786</v>
      </c>
      <c r="U140" s="14">
        <f t="shared" si="24"/>
        <v>293.95113717031347</v>
      </c>
      <c r="V140" s="13">
        <f t="shared" si="21"/>
        <v>1638.2947492260651</v>
      </c>
      <c r="W140" s="13">
        <f t="shared" si="25"/>
        <v>86547.046401867963</v>
      </c>
      <c r="X140" s="12">
        <v>121</v>
      </c>
      <c r="Y140" s="13">
        <f t="shared" si="26"/>
        <v>161810.24351383152</v>
      </c>
      <c r="Z140" s="13">
        <f t="shared" si="27"/>
        <v>1432.2458863963786</v>
      </c>
      <c r="AA140" s="14">
        <f t="shared" si="28"/>
        <v>539.36747837943847</v>
      </c>
      <c r="AB140" s="13">
        <f t="shared" si="29"/>
        <v>892.87840801694017</v>
      </c>
      <c r="AC140" s="13">
        <f t="shared" si="30"/>
        <v>160917.36510581459</v>
      </c>
      <c r="AD140" s="1">
        <f t="shared" si="31"/>
        <v>121</v>
      </c>
      <c r="AE140" s="47"/>
    </row>
    <row r="141" spans="17:31" x14ac:dyDescent="0.25">
      <c r="Q141" s="12">
        <v>122</v>
      </c>
      <c r="R141" s="13"/>
      <c r="S141" s="13">
        <f t="shared" si="22"/>
        <v>86547.046401867963</v>
      </c>
      <c r="T141" s="13">
        <f t="shared" si="23"/>
        <v>1932.2458863963786</v>
      </c>
      <c r="U141" s="14">
        <f t="shared" si="24"/>
        <v>288.4901546728932</v>
      </c>
      <c r="V141" s="13">
        <f t="shared" si="21"/>
        <v>1643.7557317234855</v>
      </c>
      <c r="W141" s="13">
        <f t="shared" si="25"/>
        <v>84903.290670144474</v>
      </c>
      <c r="X141" s="12">
        <v>122</v>
      </c>
      <c r="Y141" s="13">
        <f t="shared" si="26"/>
        <v>160917.36510581459</v>
      </c>
      <c r="Z141" s="13">
        <f t="shared" si="27"/>
        <v>1432.2458863963786</v>
      </c>
      <c r="AA141" s="14">
        <f t="shared" si="28"/>
        <v>536.391217019382</v>
      </c>
      <c r="AB141" s="13">
        <f t="shared" si="29"/>
        <v>895.85466937699664</v>
      </c>
      <c r="AC141" s="13">
        <f t="shared" si="30"/>
        <v>160021.51043643759</v>
      </c>
      <c r="AD141" s="1">
        <f t="shared" si="31"/>
        <v>122</v>
      </c>
      <c r="AE141" s="47"/>
    </row>
    <row r="142" spans="17:31" x14ac:dyDescent="0.25">
      <c r="Q142" s="12">
        <v>123</v>
      </c>
      <c r="R142" s="13"/>
      <c r="S142" s="13">
        <f t="shared" si="22"/>
        <v>84903.290670144474</v>
      </c>
      <c r="T142" s="13">
        <f t="shared" si="23"/>
        <v>1932.2458863963786</v>
      </c>
      <c r="U142" s="14">
        <f t="shared" si="24"/>
        <v>283.0109689004816</v>
      </c>
      <c r="V142" s="13">
        <f t="shared" si="21"/>
        <v>1649.234917495897</v>
      </c>
      <c r="W142" s="13">
        <f t="shared" si="25"/>
        <v>83254.055752648579</v>
      </c>
      <c r="X142" s="12">
        <v>123</v>
      </c>
      <c r="Y142" s="13">
        <f t="shared" si="26"/>
        <v>160021.51043643759</v>
      </c>
      <c r="Z142" s="13">
        <f t="shared" si="27"/>
        <v>1432.2458863963786</v>
      </c>
      <c r="AA142" s="14">
        <f t="shared" si="28"/>
        <v>533.40503478812536</v>
      </c>
      <c r="AB142" s="13">
        <f t="shared" si="29"/>
        <v>898.84085160825327</v>
      </c>
      <c r="AC142" s="13">
        <f t="shared" si="30"/>
        <v>159122.66958482933</v>
      </c>
      <c r="AD142" s="1">
        <f t="shared" si="31"/>
        <v>123</v>
      </c>
      <c r="AE142" s="47"/>
    </row>
    <row r="143" spans="17:31" x14ac:dyDescent="0.25">
      <c r="Q143" s="12">
        <v>124</v>
      </c>
      <c r="R143" s="13"/>
      <c r="S143" s="13">
        <f t="shared" si="22"/>
        <v>83254.055752648579</v>
      </c>
      <c r="T143" s="13">
        <f t="shared" si="23"/>
        <v>1932.2458863963786</v>
      </c>
      <c r="U143" s="14">
        <f t="shared" si="24"/>
        <v>277.51351917549528</v>
      </c>
      <c r="V143" s="13">
        <f t="shared" si="21"/>
        <v>1654.7323672208834</v>
      </c>
      <c r="W143" s="13">
        <f t="shared" si="25"/>
        <v>81599.323385427691</v>
      </c>
      <c r="X143" s="12">
        <v>124</v>
      </c>
      <c r="Y143" s="13">
        <f t="shared" si="26"/>
        <v>159122.66958482933</v>
      </c>
      <c r="Z143" s="13">
        <f t="shared" si="27"/>
        <v>1432.2458863963786</v>
      </c>
      <c r="AA143" s="14">
        <f t="shared" si="28"/>
        <v>530.40889861609776</v>
      </c>
      <c r="AB143" s="13">
        <f t="shared" si="29"/>
        <v>901.83698778028088</v>
      </c>
      <c r="AC143" s="13">
        <f t="shared" si="30"/>
        <v>158220.83259704904</v>
      </c>
      <c r="AD143" s="1">
        <f t="shared" si="31"/>
        <v>124</v>
      </c>
      <c r="AE143" s="47"/>
    </row>
    <row r="144" spans="17:31" x14ac:dyDescent="0.25">
      <c r="Q144" s="12">
        <v>125</v>
      </c>
      <c r="R144" s="13"/>
      <c r="S144" s="13">
        <f t="shared" si="22"/>
        <v>81599.323385427691</v>
      </c>
      <c r="T144" s="13">
        <f t="shared" si="23"/>
        <v>1932.2458863963786</v>
      </c>
      <c r="U144" s="14">
        <f t="shared" si="24"/>
        <v>271.99774461809233</v>
      </c>
      <c r="V144" s="13">
        <f t="shared" si="21"/>
        <v>1660.2481417782863</v>
      </c>
      <c r="W144" s="13">
        <f t="shared" si="25"/>
        <v>79939.075243649408</v>
      </c>
      <c r="X144" s="12">
        <v>125</v>
      </c>
      <c r="Y144" s="13">
        <f t="shared" si="26"/>
        <v>158220.83259704904</v>
      </c>
      <c r="Z144" s="13">
        <f t="shared" si="27"/>
        <v>1432.2458863963786</v>
      </c>
      <c r="AA144" s="14">
        <f t="shared" si="28"/>
        <v>527.40277532349683</v>
      </c>
      <c r="AB144" s="13">
        <f t="shared" si="29"/>
        <v>904.84311107288181</v>
      </c>
      <c r="AC144" s="13">
        <f t="shared" si="30"/>
        <v>157315.98948597617</v>
      </c>
      <c r="AD144" s="1">
        <f t="shared" si="31"/>
        <v>125</v>
      </c>
      <c r="AE144" s="47"/>
    </row>
    <row r="145" spans="17:31" x14ac:dyDescent="0.25">
      <c r="Q145" s="12">
        <v>126</v>
      </c>
      <c r="R145" s="13"/>
      <c r="S145" s="13">
        <f t="shared" si="22"/>
        <v>79939.075243649408</v>
      </c>
      <c r="T145" s="13">
        <f t="shared" si="23"/>
        <v>1932.2458863963786</v>
      </c>
      <c r="U145" s="14">
        <f t="shared" si="24"/>
        <v>266.46358414549803</v>
      </c>
      <c r="V145" s="13">
        <f t="shared" si="21"/>
        <v>1665.7823022508805</v>
      </c>
      <c r="W145" s="13">
        <f t="shared" si="25"/>
        <v>78273.292941398526</v>
      </c>
      <c r="X145" s="12">
        <v>126</v>
      </c>
      <c r="Y145" s="13">
        <f t="shared" si="26"/>
        <v>157315.98948597617</v>
      </c>
      <c r="Z145" s="13">
        <f t="shared" si="27"/>
        <v>1432.2458863963786</v>
      </c>
      <c r="AA145" s="14">
        <f t="shared" si="28"/>
        <v>524.38663161992065</v>
      </c>
      <c r="AB145" s="13">
        <f t="shared" si="29"/>
        <v>907.85925477645799</v>
      </c>
      <c r="AC145" s="13">
        <f t="shared" si="30"/>
        <v>156408.1302311997</v>
      </c>
      <c r="AD145" s="1">
        <f t="shared" si="31"/>
        <v>126</v>
      </c>
      <c r="AE145" s="47"/>
    </row>
    <row r="146" spans="17:31" x14ac:dyDescent="0.25">
      <c r="Q146" s="12">
        <v>127</v>
      </c>
      <c r="R146" s="13"/>
      <c r="S146" s="13">
        <f t="shared" si="22"/>
        <v>78273.292941398526</v>
      </c>
      <c r="T146" s="13">
        <f t="shared" si="23"/>
        <v>1932.2458863963786</v>
      </c>
      <c r="U146" s="14">
        <f t="shared" si="24"/>
        <v>260.91097647132841</v>
      </c>
      <c r="V146" s="13">
        <f t="shared" si="21"/>
        <v>1671.3349099250502</v>
      </c>
      <c r="W146" s="13">
        <f t="shared" si="25"/>
        <v>76601.958031473478</v>
      </c>
      <c r="X146" s="12">
        <v>127</v>
      </c>
      <c r="Y146" s="13">
        <f t="shared" si="26"/>
        <v>156408.1302311997</v>
      </c>
      <c r="Z146" s="13">
        <f t="shared" si="27"/>
        <v>1432.2458863963786</v>
      </c>
      <c r="AA146" s="14">
        <f t="shared" si="28"/>
        <v>521.36043410399895</v>
      </c>
      <c r="AB146" s="13">
        <f t="shared" si="29"/>
        <v>910.88545229237968</v>
      </c>
      <c r="AC146" s="13">
        <f t="shared" si="30"/>
        <v>155497.2447789073</v>
      </c>
      <c r="AD146" s="1">
        <f t="shared" si="31"/>
        <v>127</v>
      </c>
      <c r="AE146" s="47"/>
    </row>
    <row r="147" spans="17:31" x14ac:dyDescent="0.25">
      <c r="Q147" s="12">
        <v>128</v>
      </c>
      <c r="R147" s="13"/>
      <c r="S147" s="13">
        <f t="shared" si="22"/>
        <v>76601.958031473478</v>
      </c>
      <c r="T147" s="13">
        <f t="shared" si="23"/>
        <v>1932.2458863963786</v>
      </c>
      <c r="U147" s="14">
        <f t="shared" si="24"/>
        <v>255.33986010491159</v>
      </c>
      <c r="V147" s="13">
        <f t="shared" si="21"/>
        <v>1676.906026291467</v>
      </c>
      <c r="W147" s="13">
        <f t="shared" si="25"/>
        <v>74925.052005182006</v>
      </c>
      <c r="X147" s="12">
        <v>128</v>
      </c>
      <c r="Y147" s="13">
        <f t="shared" si="26"/>
        <v>155497.2447789073</v>
      </c>
      <c r="Z147" s="13">
        <f t="shared" si="27"/>
        <v>1432.2458863963786</v>
      </c>
      <c r="AA147" s="14">
        <f t="shared" si="28"/>
        <v>518.32414926302442</v>
      </c>
      <c r="AB147" s="13">
        <f t="shared" si="29"/>
        <v>913.92173713335421</v>
      </c>
      <c r="AC147" s="13">
        <f t="shared" si="30"/>
        <v>154583.32304177395</v>
      </c>
      <c r="AD147" s="1">
        <f t="shared" si="31"/>
        <v>128</v>
      </c>
      <c r="AE147" s="47"/>
    </row>
    <row r="148" spans="17:31" x14ac:dyDescent="0.25">
      <c r="Q148" s="12">
        <v>129</v>
      </c>
      <c r="R148" s="13"/>
      <c r="S148" s="13">
        <f t="shared" si="22"/>
        <v>74925.052005182006</v>
      </c>
      <c r="T148" s="13">
        <f t="shared" si="23"/>
        <v>1932.2458863963786</v>
      </c>
      <c r="U148" s="14">
        <f t="shared" si="24"/>
        <v>249.7501733506067</v>
      </c>
      <c r="V148" s="13">
        <f t="shared" ref="V148:V211" si="32">T148-U148</f>
        <v>1682.4957130457719</v>
      </c>
      <c r="W148" s="13">
        <f t="shared" si="25"/>
        <v>73242.556292136229</v>
      </c>
      <c r="X148" s="12">
        <v>129</v>
      </c>
      <c r="Y148" s="13">
        <f t="shared" si="26"/>
        <v>154583.32304177395</v>
      </c>
      <c r="Z148" s="13">
        <f t="shared" si="27"/>
        <v>1432.2458863963786</v>
      </c>
      <c r="AA148" s="14">
        <f t="shared" si="28"/>
        <v>515.2777434725798</v>
      </c>
      <c r="AB148" s="13">
        <f t="shared" si="29"/>
        <v>916.96814292379884</v>
      </c>
      <c r="AC148" s="13">
        <f t="shared" si="30"/>
        <v>153666.35489885014</v>
      </c>
      <c r="AD148" s="1">
        <f t="shared" si="31"/>
        <v>129</v>
      </c>
      <c r="AE148" s="47"/>
    </row>
    <row r="149" spans="17:31" x14ac:dyDescent="0.25">
      <c r="Q149" s="12">
        <v>130</v>
      </c>
      <c r="R149" s="13"/>
      <c r="S149" s="13">
        <f t="shared" ref="S149:S212" si="33">W148</f>
        <v>73242.556292136229</v>
      </c>
      <c r="T149" s="13">
        <f t="shared" ref="T149:T212" si="34">IF(S149&gt;PMT($E$5/12,$E$8*12,-$E$6,0,)+R149+$E$9,PMT($E$5/12,$E$8*12,-$E$6,0,)+R149+$E$9,S149+U149)</f>
        <v>1932.2458863963786</v>
      </c>
      <c r="U149" s="14">
        <f t="shared" ref="U149:U212" si="35">S149*$E$5/12</f>
        <v>244.14185430712075</v>
      </c>
      <c r="V149" s="13">
        <f t="shared" si="32"/>
        <v>1688.104032089258</v>
      </c>
      <c r="W149" s="13">
        <f t="shared" ref="W149:W212" si="36">S149-V149</f>
        <v>71554.452260046965</v>
      </c>
      <c r="X149" s="12">
        <v>130</v>
      </c>
      <c r="Y149" s="13">
        <f t="shared" ref="Y149:Y212" si="37">AC148</f>
        <v>153666.35489885014</v>
      </c>
      <c r="Z149" s="13">
        <f t="shared" ref="Z149:Z212" si="38">IF(Y149&gt;PMT($E$5/12,$E$8*12,-$E$6,0,),PMT($E$5/12,$E$8*12,-$E$6,0,),Y149+AA149)</f>
        <v>1432.2458863963786</v>
      </c>
      <c r="AA149" s="14">
        <f t="shared" ref="AA149:AA212" si="39">Y149*$E$5/12</f>
        <v>512.22118299616716</v>
      </c>
      <c r="AB149" s="13">
        <f t="shared" ref="AB149:AB212" si="40">Z149-AA149</f>
        <v>920.02470340021148</v>
      </c>
      <c r="AC149" s="13">
        <f t="shared" ref="AC149:AC212" si="41">Y149-AB149</f>
        <v>152746.33019544993</v>
      </c>
      <c r="AD149" s="1">
        <f t="shared" ref="AD149:AD212" si="42">X149</f>
        <v>130</v>
      </c>
      <c r="AE149" s="47"/>
    </row>
    <row r="150" spans="17:31" x14ac:dyDescent="0.25">
      <c r="Q150" s="12">
        <v>131</v>
      </c>
      <c r="R150" s="13"/>
      <c r="S150" s="13">
        <f t="shared" si="33"/>
        <v>71554.452260046965</v>
      </c>
      <c r="T150" s="13">
        <f t="shared" si="34"/>
        <v>1932.2458863963786</v>
      </c>
      <c r="U150" s="14">
        <f t="shared" si="35"/>
        <v>238.51484086682322</v>
      </c>
      <c r="V150" s="13">
        <f t="shared" si="32"/>
        <v>1693.7310455295553</v>
      </c>
      <c r="W150" s="13">
        <f t="shared" si="36"/>
        <v>69860.721214517413</v>
      </c>
      <c r="X150" s="12">
        <v>131</v>
      </c>
      <c r="Y150" s="13">
        <f t="shared" si="37"/>
        <v>152746.33019544993</v>
      </c>
      <c r="Z150" s="13">
        <f t="shared" si="38"/>
        <v>1432.2458863963786</v>
      </c>
      <c r="AA150" s="14">
        <f t="shared" si="39"/>
        <v>509.15443398483313</v>
      </c>
      <c r="AB150" s="13">
        <f t="shared" si="40"/>
        <v>923.09145241154556</v>
      </c>
      <c r="AC150" s="13">
        <f t="shared" si="41"/>
        <v>151823.23874303838</v>
      </c>
      <c r="AD150" s="1">
        <f t="shared" si="42"/>
        <v>131</v>
      </c>
      <c r="AE150" s="47"/>
    </row>
    <row r="151" spans="17:31" x14ac:dyDescent="0.25">
      <c r="Q151" s="12">
        <v>132</v>
      </c>
      <c r="R151" s="13">
        <f>C31</f>
        <v>0</v>
      </c>
      <c r="S151" s="13">
        <f t="shared" si="33"/>
        <v>69860.721214517413</v>
      </c>
      <c r="T151" s="13">
        <f t="shared" si="34"/>
        <v>1932.2458863963786</v>
      </c>
      <c r="U151" s="14">
        <f t="shared" si="35"/>
        <v>232.86907071505803</v>
      </c>
      <c r="V151" s="13">
        <f t="shared" si="32"/>
        <v>1699.3768156813205</v>
      </c>
      <c r="W151" s="13">
        <f t="shared" si="36"/>
        <v>68161.344398836096</v>
      </c>
      <c r="X151" s="12">
        <v>132</v>
      </c>
      <c r="Y151" s="13">
        <f t="shared" si="37"/>
        <v>151823.23874303838</v>
      </c>
      <c r="Z151" s="13">
        <f t="shared" si="38"/>
        <v>1432.2458863963786</v>
      </c>
      <c r="AA151" s="14">
        <f t="shared" si="39"/>
        <v>506.07746247679461</v>
      </c>
      <c r="AB151" s="13">
        <f t="shared" si="40"/>
        <v>926.16842391958403</v>
      </c>
      <c r="AC151" s="13">
        <f t="shared" si="41"/>
        <v>150897.07031911879</v>
      </c>
      <c r="AD151" s="1">
        <f t="shared" si="42"/>
        <v>132</v>
      </c>
      <c r="AE151" s="47"/>
    </row>
    <row r="152" spans="17:31" x14ac:dyDescent="0.25">
      <c r="Q152" s="12">
        <v>133</v>
      </c>
      <c r="R152" s="13"/>
      <c r="S152" s="13">
        <f t="shared" si="33"/>
        <v>68161.344398836096</v>
      </c>
      <c r="T152" s="13">
        <f t="shared" si="34"/>
        <v>1932.2458863963786</v>
      </c>
      <c r="U152" s="14">
        <f t="shared" si="35"/>
        <v>227.20448132945364</v>
      </c>
      <c r="V152" s="13">
        <f t="shared" si="32"/>
        <v>1705.0414050669251</v>
      </c>
      <c r="W152" s="13">
        <f t="shared" si="36"/>
        <v>66456.302993769175</v>
      </c>
      <c r="X152" s="12">
        <v>133</v>
      </c>
      <c r="Y152" s="13">
        <f t="shared" si="37"/>
        <v>150897.07031911879</v>
      </c>
      <c r="Z152" s="13">
        <f t="shared" si="38"/>
        <v>1432.2458863963786</v>
      </c>
      <c r="AA152" s="14">
        <f t="shared" si="39"/>
        <v>502.99023439706269</v>
      </c>
      <c r="AB152" s="13">
        <f t="shared" si="40"/>
        <v>929.25565199931589</v>
      </c>
      <c r="AC152" s="13">
        <f t="shared" si="41"/>
        <v>149967.81466711947</v>
      </c>
      <c r="AD152" s="1">
        <f t="shared" si="42"/>
        <v>133</v>
      </c>
      <c r="AE152" s="47"/>
    </row>
    <row r="153" spans="17:31" x14ac:dyDescent="0.25">
      <c r="Q153" s="12">
        <v>134</v>
      </c>
      <c r="R153" s="13"/>
      <c r="S153" s="13">
        <f t="shared" si="33"/>
        <v>66456.302993769175</v>
      </c>
      <c r="T153" s="13">
        <f t="shared" si="34"/>
        <v>1932.2458863963786</v>
      </c>
      <c r="U153" s="14">
        <f t="shared" si="35"/>
        <v>221.5210099792306</v>
      </c>
      <c r="V153" s="13">
        <f t="shared" si="32"/>
        <v>1710.7248764171482</v>
      </c>
      <c r="W153" s="13">
        <f t="shared" si="36"/>
        <v>64745.57811735203</v>
      </c>
      <c r="X153" s="12">
        <v>134</v>
      </c>
      <c r="Y153" s="13">
        <f t="shared" si="37"/>
        <v>149967.81466711947</v>
      </c>
      <c r="Z153" s="13">
        <f t="shared" si="38"/>
        <v>1432.2458863963786</v>
      </c>
      <c r="AA153" s="14">
        <f t="shared" si="39"/>
        <v>499.89271555706495</v>
      </c>
      <c r="AB153" s="13">
        <f t="shared" si="40"/>
        <v>932.35317083931363</v>
      </c>
      <c r="AC153" s="13">
        <f t="shared" si="41"/>
        <v>149035.46149628016</v>
      </c>
      <c r="AD153" s="1">
        <f t="shared" si="42"/>
        <v>134</v>
      </c>
      <c r="AE153" s="47"/>
    </row>
    <row r="154" spans="17:31" x14ac:dyDescent="0.25">
      <c r="Q154" s="12">
        <v>135</v>
      </c>
      <c r="R154" s="13"/>
      <c r="S154" s="13">
        <f t="shared" si="33"/>
        <v>64745.57811735203</v>
      </c>
      <c r="T154" s="13">
        <f t="shared" si="34"/>
        <v>1932.2458863963786</v>
      </c>
      <c r="U154" s="14">
        <f t="shared" si="35"/>
        <v>215.81859372450677</v>
      </c>
      <c r="V154" s="13">
        <f t="shared" si="32"/>
        <v>1716.4272926718718</v>
      </c>
      <c r="W154" s="13">
        <f t="shared" si="36"/>
        <v>63029.15082468016</v>
      </c>
      <c r="X154" s="12">
        <v>135</v>
      </c>
      <c r="Y154" s="13">
        <f t="shared" si="37"/>
        <v>149035.46149628016</v>
      </c>
      <c r="Z154" s="13">
        <f t="shared" si="38"/>
        <v>1432.2458863963786</v>
      </c>
      <c r="AA154" s="14">
        <f t="shared" si="39"/>
        <v>496.78487165426719</v>
      </c>
      <c r="AB154" s="13">
        <f t="shared" si="40"/>
        <v>935.4610147421115</v>
      </c>
      <c r="AC154" s="13">
        <f t="shared" si="41"/>
        <v>148100.00048153804</v>
      </c>
      <c r="AD154" s="1">
        <f t="shared" si="42"/>
        <v>135</v>
      </c>
      <c r="AE154" s="47"/>
    </row>
    <row r="155" spans="17:31" x14ac:dyDescent="0.25">
      <c r="Q155" s="12">
        <v>136</v>
      </c>
      <c r="R155" s="13"/>
      <c r="S155" s="13">
        <f t="shared" si="33"/>
        <v>63029.15082468016</v>
      </c>
      <c r="T155" s="13">
        <f t="shared" si="34"/>
        <v>1932.2458863963786</v>
      </c>
      <c r="U155" s="14">
        <f t="shared" si="35"/>
        <v>210.09716941560055</v>
      </c>
      <c r="V155" s="13">
        <f t="shared" si="32"/>
        <v>1722.1487169807781</v>
      </c>
      <c r="W155" s="13">
        <f t="shared" si="36"/>
        <v>61307.00210769938</v>
      </c>
      <c r="X155" s="12">
        <v>136</v>
      </c>
      <c r="Y155" s="13">
        <f t="shared" si="37"/>
        <v>148100.00048153804</v>
      </c>
      <c r="Z155" s="13">
        <f t="shared" si="38"/>
        <v>1432.2458863963786</v>
      </c>
      <c r="AA155" s="14">
        <f t="shared" si="39"/>
        <v>493.66666827179347</v>
      </c>
      <c r="AB155" s="13">
        <f t="shared" si="40"/>
        <v>938.57921812458517</v>
      </c>
      <c r="AC155" s="13">
        <f t="shared" si="41"/>
        <v>147161.42126341345</v>
      </c>
      <c r="AD155" s="1">
        <f t="shared" si="42"/>
        <v>136</v>
      </c>
      <c r="AE155" s="47"/>
    </row>
    <row r="156" spans="17:31" x14ac:dyDescent="0.25">
      <c r="Q156" s="12">
        <v>137</v>
      </c>
      <c r="R156" s="13"/>
      <c r="S156" s="13">
        <f t="shared" si="33"/>
        <v>61307.00210769938</v>
      </c>
      <c r="T156" s="13">
        <f t="shared" si="34"/>
        <v>1932.2458863963786</v>
      </c>
      <c r="U156" s="14">
        <f t="shared" si="35"/>
        <v>204.35667369233127</v>
      </c>
      <c r="V156" s="13">
        <f t="shared" si="32"/>
        <v>1727.8892127040474</v>
      </c>
      <c r="W156" s="13">
        <f t="shared" si="36"/>
        <v>59579.112894995334</v>
      </c>
      <c r="X156" s="12">
        <v>137</v>
      </c>
      <c r="Y156" s="13">
        <f t="shared" si="37"/>
        <v>147161.42126341345</v>
      </c>
      <c r="Z156" s="13">
        <f t="shared" si="38"/>
        <v>1432.2458863963786</v>
      </c>
      <c r="AA156" s="14">
        <f t="shared" si="39"/>
        <v>490.53807087804483</v>
      </c>
      <c r="AB156" s="13">
        <f t="shared" si="40"/>
        <v>941.70781551833375</v>
      </c>
      <c r="AC156" s="13">
        <f t="shared" si="41"/>
        <v>146219.7134478951</v>
      </c>
      <c r="AD156" s="1">
        <f t="shared" si="42"/>
        <v>137</v>
      </c>
      <c r="AE156" s="47"/>
    </row>
    <row r="157" spans="17:31" x14ac:dyDescent="0.25">
      <c r="Q157" s="12">
        <v>138</v>
      </c>
      <c r="R157" s="13"/>
      <c r="S157" s="13">
        <f t="shared" si="33"/>
        <v>59579.112894995334</v>
      </c>
      <c r="T157" s="13">
        <f t="shared" si="34"/>
        <v>1932.2458863963786</v>
      </c>
      <c r="U157" s="14">
        <f t="shared" si="35"/>
        <v>198.59704298331778</v>
      </c>
      <c r="V157" s="13">
        <f t="shared" si="32"/>
        <v>1733.6488434130608</v>
      </c>
      <c r="W157" s="13">
        <f t="shared" si="36"/>
        <v>57845.464051582276</v>
      </c>
      <c r="X157" s="12">
        <v>138</v>
      </c>
      <c r="Y157" s="13">
        <f t="shared" si="37"/>
        <v>146219.7134478951</v>
      </c>
      <c r="Z157" s="13">
        <f t="shared" si="38"/>
        <v>1432.2458863963786</v>
      </c>
      <c r="AA157" s="14">
        <f t="shared" si="39"/>
        <v>487.39904482631704</v>
      </c>
      <c r="AB157" s="13">
        <f t="shared" si="40"/>
        <v>944.84684157006154</v>
      </c>
      <c r="AC157" s="13">
        <f t="shared" si="41"/>
        <v>145274.86660632506</v>
      </c>
      <c r="AD157" s="1">
        <f t="shared" si="42"/>
        <v>138</v>
      </c>
      <c r="AE157" s="47"/>
    </row>
    <row r="158" spans="17:31" x14ac:dyDescent="0.25">
      <c r="Q158" s="12">
        <v>139</v>
      </c>
      <c r="R158" s="13"/>
      <c r="S158" s="13">
        <f t="shared" si="33"/>
        <v>57845.464051582276</v>
      </c>
      <c r="T158" s="13">
        <f t="shared" si="34"/>
        <v>1932.2458863963786</v>
      </c>
      <c r="U158" s="14">
        <f t="shared" si="35"/>
        <v>192.81821350527426</v>
      </c>
      <c r="V158" s="13">
        <f t="shared" si="32"/>
        <v>1739.4276728911043</v>
      </c>
      <c r="W158" s="13">
        <f t="shared" si="36"/>
        <v>56106.036378691169</v>
      </c>
      <c r="X158" s="12">
        <v>139</v>
      </c>
      <c r="Y158" s="13">
        <f t="shared" si="37"/>
        <v>145274.86660632506</v>
      </c>
      <c r="Z158" s="13">
        <f t="shared" si="38"/>
        <v>1432.2458863963786</v>
      </c>
      <c r="AA158" s="14">
        <f t="shared" si="39"/>
        <v>484.24955535441683</v>
      </c>
      <c r="AB158" s="13">
        <f t="shared" si="40"/>
        <v>947.99633104196187</v>
      </c>
      <c r="AC158" s="13">
        <f t="shared" si="41"/>
        <v>144326.87027528309</v>
      </c>
      <c r="AD158" s="1">
        <f t="shared" si="42"/>
        <v>139</v>
      </c>
      <c r="AE158" s="47"/>
    </row>
    <row r="159" spans="17:31" x14ac:dyDescent="0.25">
      <c r="Q159" s="12">
        <v>140</v>
      </c>
      <c r="R159" s="13"/>
      <c r="S159" s="13">
        <f t="shared" si="33"/>
        <v>56106.036378691169</v>
      </c>
      <c r="T159" s="13">
        <f t="shared" si="34"/>
        <v>1932.2458863963786</v>
      </c>
      <c r="U159" s="14">
        <f t="shared" si="35"/>
        <v>187.02012126230389</v>
      </c>
      <c r="V159" s="13">
        <f t="shared" si="32"/>
        <v>1745.2257651340747</v>
      </c>
      <c r="W159" s="13">
        <f t="shared" si="36"/>
        <v>54360.810613557092</v>
      </c>
      <c r="X159" s="12">
        <v>140</v>
      </c>
      <c r="Y159" s="13">
        <f t="shared" si="37"/>
        <v>144326.87027528309</v>
      </c>
      <c r="Z159" s="13">
        <f t="shared" si="38"/>
        <v>1432.2458863963786</v>
      </c>
      <c r="AA159" s="14">
        <f t="shared" si="39"/>
        <v>481.08956758427695</v>
      </c>
      <c r="AB159" s="13">
        <f t="shared" si="40"/>
        <v>951.15631881210174</v>
      </c>
      <c r="AC159" s="13">
        <f t="shared" si="41"/>
        <v>143375.71395647098</v>
      </c>
      <c r="AD159" s="1">
        <f t="shared" si="42"/>
        <v>140</v>
      </c>
      <c r="AE159" s="47"/>
    </row>
    <row r="160" spans="17:31" x14ac:dyDescent="0.25">
      <c r="Q160" s="12">
        <v>141</v>
      </c>
      <c r="R160" s="13"/>
      <c r="S160" s="13">
        <f t="shared" si="33"/>
        <v>54360.810613557092</v>
      </c>
      <c r="T160" s="13">
        <f t="shared" si="34"/>
        <v>1932.2458863963786</v>
      </c>
      <c r="U160" s="14">
        <f t="shared" si="35"/>
        <v>181.20270204519031</v>
      </c>
      <c r="V160" s="13">
        <f t="shared" si="32"/>
        <v>1751.0431843511883</v>
      </c>
      <c r="W160" s="13">
        <f t="shared" si="36"/>
        <v>52609.767429205902</v>
      </c>
      <c r="X160" s="12">
        <v>141</v>
      </c>
      <c r="Y160" s="13">
        <f t="shared" si="37"/>
        <v>143375.71395647098</v>
      </c>
      <c r="Z160" s="13">
        <f t="shared" si="38"/>
        <v>1432.2458863963786</v>
      </c>
      <c r="AA160" s="14">
        <f t="shared" si="39"/>
        <v>477.91904652156995</v>
      </c>
      <c r="AB160" s="13">
        <f t="shared" si="40"/>
        <v>954.32683987480868</v>
      </c>
      <c r="AC160" s="13">
        <f t="shared" si="41"/>
        <v>142421.38711659616</v>
      </c>
      <c r="AD160" s="1">
        <f t="shared" si="42"/>
        <v>141</v>
      </c>
      <c r="AE160" s="47"/>
    </row>
    <row r="161" spans="17:31" x14ac:dyDescent="0.25">
      <c r="Q161" s="12">
        <v>142</v>
      </c>
      <c r="R161" s="13"/>
      <c r="S161" s="13">
        <f t="shared" si="33"/>
        <v>52609.767429205902</v>
      </c>
      <c r="T161" s="13">
        <f t="shared" si="34"/>
        <v>1932.2458863963786</v>
      </c>
      <c r="U161" s="14">
        <f t="shared" si="35"/>
        <v>175.36589143068636</v>
      </c>
      <c r="V161" s="13">
        <f t="shared" si="32"/>
        <v>1756.8799949656923</v>
      </c>
      <c r="W161" s="13">
        <f t="shared" si="36"/>
        <v>50852.887434240212</v>
      </c>
      <c r="X161" s="12">
        <v>142</v>
      </c>
      <c r="Y161" s="13">
        <f t="shared" si="37"/>
        <v>142421.38711659616</v>
      </c>
      <c r="Z161" s="13">
        <f t="shared" si="38"/>
        <v>1432.2458863963786</v>
      </c>
      <c r="AA161" s="14">
        <f t="shared" si="39"/>
        <v>474.73795705532052</v>
      </c>
      <c r="AB161" s="13">
        <f t="shared" si="40"/>
        <v>957.50792934105812</v>
      </c>
      <c r="AC161" s="13">
        <f t="shared" si="41"/>
        <v>141463.87918725511</v>
      </c>
      <c r="AD161" s="1">
        <f t="shared" si="42"/>
        <v>142</v>
      </c>
      <c r="AE161" s="47"/>
    </row>
    <row r="162" spans="17:31" x14ac:dyDescent="0.25">
      <c r="Q162" s="12">
        <v>143</v>
      </c>
      <c r="R162" s="13"/>
      <c r="S162" s="13">
        <f t="shared" si="33"/>
        <v>50852.887434240212</v>
      </c>
      <c r="T162" s="13">
        <f t="shared" si="34"/>
        <v>1932.2458863963786</v>
      </c>
      <c r="U162" s="14">
        <f t="shared" si="35"/>
        <v>169.50962478080072</v>
      </c>
      <c r="V162" s="13">
        <f t="shared" si="32"/>
        <v>1762.7362616155779</v>
      </c>
      <c r="W162" s="13">
        <f t="shared" si="36"/>
        <v>49090.151172624632</v>
      </c>
      <c r="X162" s="12">
        <v>143</v>
      </c>
      <c r="Y162" s="13">
        <f t="shared" si="37"/>
        <v>141463.87918725511</v>
      </c>
      <c r="Z162" s="13">
        <f t="shared" si="38"/>
        <v>1432.2458863963786</v>
      </c>
      <c r="AA162" s="14">
        <f t="shared" si="39"/>
        <v>471.54626395751706</v>
      </c>
      <c r="AB162" s="13">
        <f t="shared" si="40"/>
        <v>960.69962243886152</v>
      </c>
      <c r="AC162" s="13">
        <f t="shared" si="41"/>
        <v>140503.17956481624</v>
      </c>
      <c r="AD162" s="1">
        <f t="shared" si="42"/>
        <v>143</v>
      </c>
      <c r="AE162" s="47"/>
    </row>
    <row r="163" spans="17:31" x14ac:dyDescent="0.25">
      <c r="Q163" s="12">
        <v>144</v>
      </c>
      <c r="R163" s="13">
        <f>C32</f>
        <v>0</v>
      </c>
      <c r="S163" s="13">
        <f t="shared" si="33"/>
        <v>49090.151172624632</v>
      </c>
      <c r="T163" s="13">
        <f t="shared" si="34"/>
        <v>1932.2458863963786</v>
      </c>
      <c r="U163" s="14">
        <f t="shared" si="35"/>
        <v>163.63383724208211</v>
      </c>
      <c r="V163" s="13">
        <f t="shared" si="32"/>
        <v>1768.6120491542965</v>
      </c>
      <c r="W163" s="13">
        <f t="shared" si="36"/>
        <v>47321.539123470335</v>
      </c>
      <c r="X163" s="12">
        <v>144</v>
      </c>
      <c r="Y163" s="13">
        <f t="shared" si="37"/>
        <v>140503.17956481624</v>
      </c>
      <c r="Z163" s="13">
        <f t="shared" si="38"/>
        <v>1432.2458863963786</v>
      </c>
      <c r="AA163" s="14">
        <f t="shared" si="39"/>
        <v>468.34393188272082</v>
      </c>
      <c r="AB163" s="13">
        <f t="shared" si="40"/>
        <v>963.90195451365776</v>
      </c>
      <c r="AC163" s="13">
        <f t="shared" si="41"/>
        <v>139539.27761030258</v>
      </c>
      <c r="AD163" s="1">
        <f t="shared" si="42"/>
        <v>144</v>
      </c>
      <c r="AE163" s="47"/>
    </row>
    <row r="164" spans="17:31" x14ac:dyDescent="0.25">
      <c r="Q164" s="12">
        <v>145</v>
      </c>
      <c r="R164" s="13"/>
      <c r="S164" s="13">
        <f t="shared" si="33"/>
        <v>47321.539123470335</v>
      </c>
      <c r="T164" s="13">
        <f t="shared" si="34"/>
        <v>1932.2458863963786</v>
      </c>
      <c r="U164" s="14">
        <f t="shared" si="35"/>
        <v>157.73846374490111</v>
      </c>
      <c r="V164" s="13">
        <f t="shared" si="32"/>
        <v>1774.5074226514776</v>
      </c>
      <c r="W164" s="13">
        <f t="shared" si="36"/>
        <v>45547.031700818858</v>
      </c>
      <c r="X164" s="12">
        <v>145</v>
      </c>
      <c r="Y164" s="13">
        <f t="shared" si="37"/>
        <v>139539.27761030258</v>
      </c>
      <c r="Z164" s="13">
        <f t="shared" si="38"/>
        <v>1432.2458863963786</v>
      </c>
      <c r="AA164" s="14">
        <f t="shared" si="39"/>
        <v>465.13092536767527</v>
      </c>
      <c r="AB164" s="13">
        <f t="shared" si="40"/>
        <v>967.11496102870342</v>
      </c>
      <c r="AC164" s="13">
        <f t="shared" si="41"/>
        <v>138572.16264927387</v>
      </c>
      <c r="AD164" s="1">
        <f t="shared" si="42"/>
        <v>145</v>
      </c>
      <c r="AE164" s="47"/>
    </row>
    <row r="165" spans="17:31" x14ac:dyDescent="0.25">
      <c r="Q165" s="12">
        <v>146</v>
      </c>
      <c r="R165" s="13"/>
      <c r="S165" s="13">
        <f t="shared" si="33"/>
        <v>45547.031700818858</v>
      </c>
      <c r="T165" s="13">
        <f t="shared" si="34"/>
        <v>1932.2458863963786</v>
      </c>
      <c r="U165" s="14">
        <f t="shared" si="35"/>
        <v>151.82343900272954</v>
      </c>
      <c r="V165" s="13">
        <f t="shared" si="32"/>
        <v>1780.422447393649</v>
      </c>
      <c r="W165" s="13">
        <f t="shared" si="36"/>
        <v>43766.609253425209</v>
      </c>
      <c r="X165" s="12">
        <v>146</v>
      </c>
      <c r="Y165" s="13">
        <f t="shared" si="37"/>
        <v>138572.16264927387</v>
      </c>
      <c r="Z165" s="13">
        <f t="shared" si="38"/>
        <v>1432.2458863963786</v>
      </c>
      <c r="AA165" s="14">
        <f t="shared" si="39"/>
        <v>461.90720883091291</v>
      </c>
      <c r="AB165" s="13">
        <f t="shared" si="40"/>
        <v>970.33867756546579</v>
      </c>
      <c r="AC165" s="13">
        <f t="shared" si="41"/>
        <v>137601.82397170839</v>
      </c>
      <c r="AD165" s="1">
        <f t="shared" si="42"/>
        <v>146</v>
      </c>
      <c r="AE165" s="47"/>
    </row>
    <row r="166" spans="17:31" x14ac:dyDescent="0.25">
      <c r="Q166" s="12">
        <v>147</v>
      </c>
      <c r="R166" s="13"/>
      <c r="S166" s="13">
        <f t="shared" si="33"/>
        <v>43766.609253425209</v>
      </c>
      <c r="T166" s="13">
        <f t="shared" si="34"/>
        <v>1932.2458863963786</v>
      </c>
      <c r="U166" s="14">
        <f t="shared" si="35"/>
        <v>145.88869751141738</v>
      </c>
      <c r="V166" s="13">
        <f t="shared" si="32"/>
        <v>1786.3571888849613</v>
      </c>
      <c r="W166" s="13">
        <f t="shared" si="36"/>
        <v>41980.252064540247</v>
      </c>
      <c r="X166" s="12">
        <v>147</v>
      </c>
      <c r="Y166" s="13">
        <f t="shared" si="37"/>
        <v>137601.82397170839</v>
      </c>
      <c r="Z166" s="13">
        <f t="shared" si="38"/>
        <v>1432.2458863963786</v>
      </c>
      <c r="AA166" s="14">
        <f t="shared" si="39"/>
        <v>458.67274657236135</v>
      </c>
      <c r="AB166" s="13">
        <f t="shared" si="40"/>
        <v>973.57313982401729</v>
      </c>
      <c r="AC166" s="13">
        <f t="shared" si="41"/>
        <v>136628.25083188436</v>
      </c>
      <c r="AD166" s="1">
        <f t="shared" si="42"/>
        <v>147</v>
      </c>
      <c r="AE166" s="47"/>
    </row>
    <row r="167" spans="17:31" x14ac:dyDescent="0.25">
      <c r="Q167" s="12">
        <v>148</v>
      </c>
      <c r="R167" s="13"/>
      <c r="S167" s="13">
        <f t="shared" si="33"/>
        <v>41980.252064540247</v>
      </c>
      <c r="T167" s="13">
        <f t="shared" si="34"/>
        <v>1932.2458863963786</v>
      </c>
      <c r="U167" s="14">
        <f t="shared" si="35"/>
        <v>139.9341735484675</v>
      </c>
      <c r="V167" s="13">
        <f t="shared" si="32"/>
        <v>1792.3117128479112</v>
      </c>
      <c r="W167" s="13">
        <f t="shared" si="36"/>
        <v>40187.940351692334</v>
      </c>
      <c r="X167" s="12">
        <v>148</v>
      </c>
      <c r="Y167" s="13">
        <f t="shared" si="37"/>
        <v>136628.25083188436</v>
      </c>
      <c r="Z167" s="13">
        <f t="shared" si="38"/>
        <v>1432.2458863963786</v>
      </c>
      <c r="AA167" s="14">
        <f t="shared" si="39"/>
        <v>455.42750277294789</v>
      </c>
      <c r="AB167" s="13">
        <f t="shared" si="40"/>
        <v>976.81838362343069</v>
      </c>
      <c r="AC167" s="13">
        <f t="shared" si="41"/>
        <v>135651.43244826092</v>
      </c>
      <c r="AD167" s="1">
        <f t="shared" si="42"/>
        <v>148</v>
      </c>
      <c r="AE167" s="47"/>
    </row>
    <row r="168" spans="17:31" x14ac:dyDescent="0.25">
      <c r="Q168" s="12">
        <v>149</v>
      </c>
      <c r="R168" s="13"/>
      <c r="S168" s="13">
        <f t="shared" si="33"/>
        <v>40187.940351692334</v>
      </c>
      <c r="T168" s="13">
        <f t="shared" si="34"/>
        <v>1932.2458863963786</v>
      </c>
      <c r="U168" s="14">
        <f t="shared" si="35"/>
        <v>133.95980117230778</v>
      </c>
      <c r="V168" s="13">
        <f t="shared" si="32"/>
        <v>1798.2860852240708</v>
      </c>
      <c r="W168" s="13">
        <f t="shared" si="36"/>
        <v>38389.654266468264</v>
      </c>
      <c r="X168" s="12">
        <v>149</v>
      </c>
      <c r="Y168" s="13">
        <f t="shared" si="37"/>
        <v>135651.43244826092</v>
      </c>
      <c r="Z168" s="13">
        <f t="shared" si="38"/>
        <v>1432.2458863963786</v>
      </c>
      <c r="AA168" s="14">
        <f t="shared" si="39"/>
        <v>452.17144149420307</v>
      </c>
      <c r="AB168" s="13">
        <f t="shared" si="40"/>
        <v>980.07444490217563</v>
      </c>
      <c r="AC168" s="13">
        <f t="shared" si="41"/>
        <v>134671.35800335874</v>
      </c>
      <c r="AD168" s="1">
        <f t="shared" si="42"/>
        <v>149</v>
      </c>
      <c r="AE168" s="47"/>
    </row>
    <row r="169" spans="17:31" x14ac:dyDescent="0.25">
      <c r="Q169" s="12">
        <v>150</v>
      </c>
      <c r="R169" s="13"/>
      <c r="S169" s="13">
        <f t="shared" si="33"/>
        <v>38389.654266468264</v>
      </c>
      <c r="T169" s="13">
        <f t="shared" si="34"/>
        <v>1932.2458863963786</v>
      </c>
      <c r="U169" s="14">
        <f t="shared" si="35"/>
        <v>127.96551422156089</v>
      </c>
      <c r="V169" s="13">
        <f t="shared" si="32"/>
        <v>1804.2803721748178</v>
      </c>
      <c r="W169" s="13">
        <f t="shared" si="36"/>
        <v>36585.373894293443</v>
      </c>
      <c r="X169" s="12">
        <v>150</v>
      </c>
      <c r="Y169" s="13">
        <f t="shared" si="37"/>
        <v>134671.35800335874</v>
      </c>
      <c r="Z169" s="13">
        <f t="shared" si="38"/>
        <v>1432.2458863963786</v>
      </c>
      <c r="AA169" s="14">
        <f t="shared" si="39"/>
        <v>448.90452667786241</v>
      </c>
      <c r="AB169" s="13">
        <f t="shared" si="40"/>
        <v>983.34135971851629</v>
      </c>
      <c r="AC169" s="13">
        <f t="shared" si="41"/>
        <v>133688.01664364021</v>
      </c>
      <c r="AD169" s="1">
        <f t="shared" si="42"/>
        <v>150</v>
      </c>
      <c r="AE169" s="47"/>
    </row>
    <row r="170" spans="17:31" x14ac:dyDescent="0.25">
      <c r="Q170" s="12">
        <v>151</v>
      </c>
      <c r="R170" s="13"/>
      <c r="S170" s="13">
        <f t="shared" si="33"/>
        <v>36585.373894293443</v>
      </c>
      <c r="T170" s="13">
        <f t="shared" si="34"/>
        <v>1932.2458863963786</v>
      </c>
      <c r="U170" s="14">
        <f t="shared" si="35"/>
        <v>121.95124631431149</v>
      </c>
      <c r="V170" s="13">
        <f t="shared" si="32"/>
        <v>1810.2946400820672</v>
      </c>
      <c r="W170" s="13">
        <f t="shared" si="36"/>
        <v>34775.079254211378</v>
      </c>
      <c r="X170" s="12">
        <v>151</v>
      </c>
      <c r="Y170" s="13">
        <f t="shared" si="37"/>
        <v>133688.01664364021</v>
      </c>
      <c r="Z170" s="13">
        <f t="shared" si="38"/>
        <v>1432.2458863963786</v>
      </c>
      <c r="AA170" s="14">
        <f t="shared" si="39"/>
        <v>445.62672214546734</v>
      </c>
      <c r="AB170" s="13">
        <f t="shared" si="40"/>
        <v>986.61916425091135</v>
      </c>
      <c r="AC170" s="13">
        <f t="shared" si="41"/>
        <v>132701.3974793893</v>
      </c>
      <c r="AD170" s="1">
        <f t="shared" si="42"/>
        <v>151</v>
      </c>
      <c r="AE170" s="47"/>
    </row>
    <row r="171" spans="17:31" x14ac:dyDescent="0.25">
      <c r="Q171" s="12">
        <v>152</v>
      </c>
      <c r="R171" s="13"/>
      <c r="S171" s="13">
        <f t="shared" si="33"/>
        <v>34775.079254211378</v>
      </c>
      <c r="T171" s="13">
        <f t="shared" si="34"/>
        <v>1932.2458863963786</v>
      </c>
      <c r="U171" s="14">
        <f t="shared" si="35"/>
        <v>115.91693084737126</v>
      </c>
      <c r="V171" s="13">
        <f t="shared" si="32"/>
        <v>1816.3289555490073</v>
      </c>
      <c r="W171" s="13">
        <f t="shared" si="36"/>
        <v>32958.750298662373</v>
      </c>
      <c r="X171" s="12">
        <v>152</v>
      </c>
      <c r="Y171" s="13">
        <f t="shared" si="37"/>
        <v>132701.3974793893</v>
      </c>
      <c r="Z171" s="13">
        <f t="shared" si="38"/>
        <v>1432.2458863963786</v>
      </c>
      <c r="AA171" s="14">
        <f t="shared" si="39"/>
        <v>442.33799159796439</v>
      </c>
      <c r="AB171" s="13">
        <f t="shared" si="40"/>
        <v>989.90789479841419</v>
      </c>
      <c r="AC171" s="13">
        <f t="shared" si="41"/>
        <v>131711.48958459089</v>
      </c>
      <c r="AD171" s="1">
        <f t="shared" si="42"/>
        <v>152</v>
      </c>
      <c r="AE171" s="47"/>
    </row>
    <row r="172" spans="17:31" x14ac:dyDescent="0.25">
      <c r="Q172" s="12">
        <v>153</v>
      </c>
      <c r="R172" s="13"/>
      <c r="S172" s="13">
        <f t="shared" si="33"/>
        <v>32958.750298662373</v>
      </c>
      <c r="T172" s="13">
        <f t="shared" si="34"/>
        <v>1932.2458863963786</v>
      </c>
      <c r="U172" s="14">
        <f t="shared" si="35"/>
        <v>109.86250099554125</v>
      </c>
      <c r="V172" s="13">
        <f t="shared" si="32"/>
        <v>1822.3833854008374</v>
      </c>
      <c r="W172" s="13">
        <f t="shared" si="36"/>
        <v>31136.366913261536</v>
      </c>
      <c r="X172" s="12">
        <v>153</v>
      </c>
      <c r="Y172" s="13">
        <f t="shared" si="37"/>
        <v>131711.48958459089</v>
      </c>
      <c r="Z172" s="13">
        <f t="shared" si="38"/>
        <v>1432.2458863963786</v>
      </c>
      <c r="AA172" s="14">
        <f t="shared" si="39"/>
        <v>439.03829861530295</v>
      </c>
      <c r="AB172" s="13">
        <f t="shared" si="40"/>
        <v>993.20758778107574</v>
      </c>
      <c r="AC172" s="13">
        <f t="shared" si="41"/>
        <v>130718.28199680982</v>
      </c>
      <c r="AD172" s="1">
        <f t="shared" si="42"/>
        <v>153</v>
      </c>
      <c r="AE172" s="47"/>
    </row>
    <row r="173" spans="17:31" x14ac:dyDescent="0.25">
      <c r="Q173" s="12">
        <v>154</v>
      </c>
      <c r="R173" s="13"/>
      <c r="S173" s="13">
        <f t="shared" si="33"/>
        <v>31136.366913261536</v>
      </c>
      <c r="T173" s="13">
        <f t="shared" si="34"/>
        <v>1932.2458863963786</v>
      </c>
      <c r="U173" s="14">
        <f t="shared" si="35"/>
        <v>103.7878897108718</v>
      </c>
      <c r="V173" s="13">
        <f t="shared" si="32"/>
        <v>1828.4579966855069</v>
      </c>
      <c r="W173" s="13">
        <f t="shared" si="36"/>
        <v>29307.908916576031</v>
      </c>
      <c r="X173" s="12">
        <v>154</v>
      </c>
      <c r="Y173" s="13">
        <f t="shared" si="37"/>
        <v>130718.28199680982</v>
      </c>
      <c r="Z173" s="13">
        <f t="shared" si="38"/>
        <v>1432.2458863963786</v>
      </c>
      <c r="AA173" s="14">
        <f t="shared" si="39"/>
        <v>435.72760665603278</v>
      </c>
      <c r="AB173" s="13">
        <f t="shared" si="40"/>
        <v>996.51827974034586</v>
      </c>
      <c r="AC173" s="13">
        <f t="shared" si="41"/>
        <v>129721.76371706948</v>
      </c>
      <c r="AD173" s="1">
        <f t="shared" si="42"/>
        <v>154</v>
      </c>
      <c r="AE173" s="47"/>
    </row>
    <row r="174" spans="17:31" x14ac:dyDescent="0.25">
      <c r="Q174" s="12">
        <v>155</v>
      </c>
      <c r="R174" s="13"/>
      <c r="S174" s="13">
        <f t="shared" si="33"/>
        <v>29307.908916576031</v>
      </c>
      <c r="T174" s="13">
        <f t="shared" si="34"/>
        <v>1932.2458863963786</v>
      </c>
      <c r="U174" s="14">
        <f t="shared" si="35"/>
        <v>97.693029721920098</v>
      </c>
      <c r="V174" s="13">
        <f t="shared" si="32"/>
        <v>1834.5528566744586</v>
      </c>
      <c r="W174" s="13">
        <f t="shared" si="36"/>
        <v>27473.356059901573</v>
      </c>
      <c r="X174" s="12">
        <v>155</v>
      </c>
      <c r="Y174" s="13">
        <f t="shared" si="37"/>
        <v>129721.76371706948</v>
      </c>
      <c r="Z174" s="13">
        <f t="shared" si="38"/>
        <v>1432.2458863963786</v>
      </c>
      <c r="AA174" s="14">
        <f t="shared" si="39"/>
        <v>432.4058790568983</v>
      </c>
      <c r="AB174" s="13">
        <f t="shared" si="40"/>
        <v>999.84000733948028</v>
      </c>
      <c r="AC174" s="13">
        <f t="shared" si="41"/>
        <v>128721.92370973001</v>
      </c>
      <c r="AD174" s="1">
        <f t="shared" si="42"/>
        <v>155</v>
      </c>
      <c r="AE174" s="47"/>
    </row>
    <row r="175" spans="17:31" x14ac:dyDescent="0.25">
      <c r="Q175" s="12">
        <v>156</v>
      </c>
      <c r="R175" s="13">
        <f>C33</f>
        <v>0</v>
      </c>
      <c r="S175" s="13">
        <f t="shared" si="33"/>
        <v>27473.356059901573</v>
      </c>
      <c r="T175" s="13">
        <f t="shared" si="34"/>
        <v>1932.2458863963786</v>
      </c>
      <c r="U175" s="14">
        <f t="shared" si="35"/>
        <v>91.577853533005239</v>
      </c>
      <c r="V175" s="13">
        <f t="shared" si="32"/>
        <v>1840.6680328633734</v>
      </c>
      <c r="W175" s="13">
        <f t="shared" si="36"/>
        <v>25632.688027038199</v>
      </c>
      <c r="X175" s="12">
        <v>156</v>
      </c>
      <c r="Y175" s="13">
        <f t="shared" si="37"/>
        <v>128721.92370973001</v>
      </c>
      <c r="Z175" s="13">
        <f t="shared" si="38"/>
        <v>1432.2458863963786</v>
      </c>
      <c r="AA175" s="14">
        <f t="shared" si="39"/>
        <v>429.07307903243333</v>
      </c>
      <c r="AB175" s="13">
        <f t="shared" si="40"/>
        <v>1003.1728073639454</v>
      </c>
      <c r="AC175" s="13">
        <f t="shared" si="41"/>
        <v>127718.75090236607</v>
      </c>
      <c r="AD175" s="1">
        <f t="shared" si="42"/>
        <v>156</v>
      </c>
      <c r="AE175" s="47"/>
    </row>
    <row r="176" spans="17:31" x14ac:dyDescent="0.25">
      <c r="Q176" s="12">
        <v>157</v>
      </c>
      <c r="R176" s="13"/>
      <c r="S176" s="13">
        <f t="shared" si="33"/>
        <v>25632.688027038199</v>
      </c>
      <c r="T176" s="13">
        <f t="shared" si="34"/>
        <v>1932.2458863963786</v>
      </c>
      <c r="U176" s="14">
        <f t="shared" si="35"/>
        <v>85.442293423460669</v>
      </c>
      <c r="V176" s="13">
        <f t="shared" si="32"/>
        <v>1846.8035929729181</v>
      </c>
      <c r="W176" s="13">
        <f t="shared" si="36"/>
        <v>23785.884434065279</v>
      </c>
      <c r="X176" s="12">
        <v>157</v>
      </c>
      <c r="Y176" s="13">
        <f t="shared" si="37"/>
        <v>127718.75090236607</v>
      </c>
      <c r="Z176" s="13">
        <f t="shared" si="38"/>
        <v>1432.2458863963786</v>
      </c>
      <c r="AA176" s="14">
        <f t="shared" si="39"/>
        <v>425.72916967455353</v>
      </c>
      <c r="AB176" s="13">
        <f t="shared" si="40"/>
        <v>1006.5167167218251</v>
      </c>
      <c r="AC176" s="13">
        <f t="shared" si="41"/>
        <v>126712.23418564424</v>
      </c>
      <c r="AD176" s="1">
        <f t="shared" si="42"/>
        <v>157</v>
      </c>
      <c r="AE176" s="47"/>
    </row>
    <row r="177" spans="17:31" x14ac:dyDescent="0.25">
      <c r="Q177" s="12">
        <v>158</v>
      </c>
      <c r="R177" s="13"/>
      <c r="S177" s="13">
        <f t="shared" si="33"/>
        <v>23785.884434065279</v>
      </c>
      <c r="T177" s="13">
        <f t="shared" si="34"/>
        <v>1932.2458863963786</v>
      </c>
      <c r="U177" s="14">
        <f t="shared" si="35"/>
        <v>79.286281446884274</v>
      </c>
      <c r="V177" s="13">
        <f t="shared" si="32"/>
        <v>1852.9596049494944</v>
      </c>
      <c r="W177" s="13">
        <f t="shared" si="36"/>
        <v>21932.924829115786</v>
      </c>
      <c r="X177" s="12">
        <v>158</v>
      </c>
      <c r="Y177" s="13">
        <f t="shared" si="37"/>
        <v>126712.23418564424</v>
      </c>
      <c r="Z177" s="13">
        <f t="shared" si="38"/>
        <v>1432.2458863963786</v>
      </c>
      <c r="AA177" s="14">
        <f t="shared" si="39"/>
        <v>422.37411395214741</v>
      </c>
      <c r="AB177" s="13">
        <f t="shared" si="40"/>
        <v>1009.8717724442313</v>
      </c>
      <c r="AC177" s="13">
        <f t="shared" si="41"/>
        <v>125702.36241320001</v>
      </c>
      <c r="AD177" s="1">
        <f t="shared" si="42"/>
        <v>158</v>
      </c>
      <c r="AE177" s="47"/>
    </row>
    <row r="178" spans="17:31" x14ac:dyDescent="0.25">
      <c r="Q178" s="12">
        <v>159</v>
      </c>
      <c r="R178" s="13"/>
      <c r="S178" s="13">
        <f t="shared" si="33"/>
        <v>21932.924829115786</v>
      </c>
      <c r="T178" s="13">
        <f t="shared" si="34"/>
        <v>1932.2458863963786</v>
      </c>
      <c r="U178" s="14">
        <f t="shared" si="35"/>
        <v>73.109749430385946</v>
      </c>
      <c r="V178" s="13">
        <f t="shared" si="32"/>
        <v>1859.1361369659926</v>
      </c>
      <c r="W178" s="13">
        <f t="shared" si="36"/>
        <v>20073.788692149792</v>
      </c>
      <c r="X178" s="12">
        <v>159</v>
      </c>
      <c r="Y178" s="13">
        <f t="shared" si="37"/>
        <v>125702.36241320001</v>
      </c>
      <c r="Z178" s="13">
        <f t="shared" si="38"/>
        <v>1432.2458863963786</v>
      </c>
      <c r="AA178" s="14">
        <f t="shared" si="39"/>
        <v>419.00787471066673</v>
      </c>
      <c r="AB178" s="13">
        <f t="shared" si="40"/>
        <v>1013.2380116857119</v>
      </c>
      <c r="AC178" s="13">
        <f t="shared" si="41"/>
        <v>124689.1244015143</v>
      </c>
      <c r="AD178" s="1">
        <f t="shared" si="42"/>
        <v>159</v>
      </c>
      <c r="AE178" s="47"/>
    </row>
    <row r="179" spans="17:31" x14ac:dyDescent="0.25">
      <c r="Q179" s="12">
        <v>160</v>
      </c>
      <c r="R179" s="13"/>
      <c r="S179" s="13">
        <f t="shared" si="33"/>
        <v>20073.788692149792</v>
      </c>
      <c r="T179" s="13">
        <f t="shared" si="34"/>
        <v>1932.2458863963786</v>
      </c>
      <c r="U179" s="14">
        <f t="shared" si="35"/>
        <v>66.912628973832639</v>
      </c>
      <c r="V179" s="13">
        <f t="shared" si="32"/>
        <v>1865.333257422546</v>
      </c>
      <c r="W179" s="13">
        <f t="shared" si="36"/>
        <v>18208.455434727246</v>
      </c>
      <c r="X179" s="12">
        <v>160</v>
      </c>
      <c r="Y179" s="13">
        <f t="shared" si="37"/>
        <v>124689.1244015143</v>
      </c>
      <c r="Z179" s="13">
        <f t="shared" si="38"/>
        <v>1432.2458863963786</v>
      </c>
      <c r="AA179" s="14">
        <f t="shared" si="39"/>
        <v>415.63041467171433</v>
      </c>
      <c r="AB179" s="13">
        <f t="shared" si="40"/>
        <v>1016.6154717246643</v>
      </c>
      <c r="AC179" s="13">
        <f t="shared" si="41"/>
        <v>123672.50892978963</v>
      </c>
      <c r="AD179" s="1">
        <f t="shared" si="42"/>
        <v>160</v>
      </c>
      <c r="AE179" s="47"/>
    </row>
    <row r="180" spans="17:31" x14ac:dyDescent="0.25">
      <c r="Q180" s="12">
        <v>161</v>
      </c>
      <c r="R180" s="13"/>
      <c r="S180" s="13">
        <f t="shared" si="33"/>
        <v>18208.455434727246</v>
      </c>
      <c r="T180" s="13">
        <f t="shared" si="34"/>
        <v>1932.2458863963786</v>
      </c>
      <c r="U180" s="14">
        <f t="shared" si="35"/>
        <v>60.694851449090827</v>
      </c>
      <c r="V180" s="13">
        <f t="shared" si="32"/>
        <v>1871.5510349472879</v>
      </c>
      <c r="W180" s="13">
        <f t="shared" si="36"/>
        <v>16336.904399779958</v>
      </c>
      <c r="X180" s="12">
        <v>161</v>
      </c>
      <c r="Y180" s="13">
        <f t="shared" si="37"/>
        <v>123672.50892978963</v>
      </c>
      <c r="Z180" s="13">
        <f t="shared" si="38"/>
        <v>1432.2458863963786</v>
      </c>
      <c r="AA180" s="14">
        <f t="shared" si="39"/>
        <v>412.24169643263212</v>
      </c>
      <c r="AB180" s="13">
        <f t="shared" si="40"/>
        <v>1020.0041899637465</v>
      </c>
      <c r="AC180" s="13">
        <f t="shared" si="41"/>
        <v>122652.50473982589</v>
      </c>
      <c r="AD180" s="1">
        <f t="shared" si="42"/>
        <v>161</v>
      </c>
      <c r="AE180" s="47"/>
    </row>
    <row r="181" spans="17:31" x14ac:dyDescent="0.25">
      <c r="Q181" s="12">
        <v>162</v>
      </c>
      <c r="R181" s="13"/>
      <c r="S181" s="13">
        <f t="shared" si="33"/>
        <v>16336.904399779958</v>
      </c>
      <c r="T181" s="13">
        <f t="shared" si="34"/>
        <v>1932.2458863963786</v>
      </c>
      <c r="U181" s="14">
        <f t="shared" si="35"/>
        <v>54.456347999266534</v>
      </c>
      <c r="V181" s="13">
        <f t="shared" si="32"/>
        <v>1877.7895383971122</v>
      </c>
      <c r="W181" s="13">
        <f t="shared" si="36"/>
        <v>14459.114861382846</v>
      </c>
      <c r="X181" s="12">
        <v>162</v>
      </c>
      <c r="Y181" s="13">
        <f t="shared" si="37"/>
        <v>122652.50473982589</v>
      </c>
      <c r="Z181" s="13">
        <f t="shared" si="38"/>
        <v>1432.2458863963786</v>
      </c>
      <c r="AA181" s="14">
        <f t="shared" si="39"/>
        <v>408.8416824660863</v>
      </c>
      <c r="AB181" s="13">
        <f t="shared" si="40"/>
        <v>1023.4042039302924</v>
      </c>
      <c r="AC181" s="13">
        <f t="shared" si="41"/>
        <v>121629.1005358956</v>
      </c>
      <c r="AD181" s="1">
        <f t="shared" si="42"/>
        <v>162</v>
      </c>
      <c r="AE181" s="47"/>
    </row>
    <row r="182" spans="17:31" x14ac:dyDescent="0.25">
      <c r="Q182" s="12">
        <v>163</v>
      </c>
      <c r="R182" s="13"/>
      <c r="S182" s="13">
        <f t="shared" si="33"/>
        <v>14459.114861382846</v>
      </c>
      <c r="T182" s="13">
        <f t="shared" si="34"/>
        <v>1932.2458863963786</v>
      </c>
      <c r="U182" s="14">
        <f t="shared" si="35"/>
        <v>48.197049537942824</v>
      </c>
      <c r="V182" s="13">
        <f t="shared" si="32"/>
        <v>1884.0488368584358</v>
      </c>
      <c r="W182" s="13">
        <f t="shared" si="36"/>
        <v>12575.066024524411</v>
      </c>
      <c r="X182" s="12">
        <v>163</v>
      </c>
      <c r="Y182" s="13">
        <f t="shared" si="37"/>
        <v>121629.1005358956</v>
      </c>
      <c r="Z182" s="13">
        <f t="shared" si="38"/>
        <v>1432.2458863963786</v>
      </c>
      <c r="AA182" s="14">
        <f t="shared" si="39"/>
        <v>405.430335119652</v>
      </c>
      <c r="AB182" s="13">
        <f t="shared" si="40"/>
        <v>1026.8155512767266</v>
      </c>
      <c r="AC182" s="13">
        <f t="shared" si="41"/>
        <v>120602.28498461888</v>
      </c>
      <c r="AD182" s="1">
        <f t="shared" si="42"/>
        <v>163</v>
      </c>
      <c r="AE182" s="47"/>
    </row>
    <row r="183" spans="17:31" x14ac:dyDescent="0.25">
      <c r="Q183" s="12">
        <v>164</v>
      </c>
      <c r="R183" s="13"/>
      <c r="S183" s="13">
        <f t="shared" si="33"/>
        <v>12575.066024524411</v>
      </c>
      <c r="T183" s="13">
        <f t="shared" si="34"/>
        <v>1932.2458863963786</v>
      </c>
      <c r="U183" s="14">
        <f t="shared" si="35"/>
        <v>41.916886748414704</v>
      </c>
      <c r="V183" s="13">
        <f t="shared" si="32"/>
        <v>1890.3289996479639</v>
      </c>
      <c r="W183" s="13">
        <f t="shared" si="36"/>
        <v>10684.737024876447</v>
      </c>
      <c r="X183" s="12">
        <v>164</v>
      </c>
      <c r="Y183" s="13">
        <f t="shared" si="37"/>
        <v>120602.28498461888</v>
      </c>
      <c r="Z183" s="13">
        <f t="shared" si="38"/>
        <v>1432.2458863963786</v>
      </c>
      <c r="AA183" s="14">
        <f t="shared" si="39"/>
        <v>402.00761661539627</v>
      </c>
      <c r="AB183" s="13">
        <f t="shared" si="40"/>
        <v>1030.2382697809824</v>
      </c>
      <c r="AC183" s="13">
        <f t="shared" si="41"/>
        <v>119572.0467148379</v>
      </c>
      <c r="AD183" s="1">
        <f t="shared" si="42"/>
        <v>164</v>
      </c>
      <c r="AE183" s="47"/>
    </row>
    <row r="184" spans="17:31" x14ac:dyDescent="0.25">
      <c r="Q184" s="12">
        <v>165</v>
      </c>
      <c r="R184" s="13"/>
      <c r="S184" s="13">
        <f t="shared" si="33"/>
        <v>10684.737024876447</v>
      </c>
      <c r="T184" s="13">
        <f t="shared" si="34"/>
        <v>1932.2458863963786</v>
      </c>
      <c r="U184" s="14">
        <f t="shared" si="35"/>
        <v>35.615790082921492</v>
      </c>
      <c r="V184" s="13">
        <f t="shared" si="32"/>
        <v>1896.6300963134572</v>
      </c>
      <c r="W184" s="13">
        <f t="shared" si="36"/>
        <v>8788.1069285629892</v>
      </c>
      <c r="X184" s="12">
        <v>165</v>
      </c>
      <c r="Y184" s="13">
        <f t="shared" si="37"/>
        <v>119572.0467148379</v>
      </c>
      <c r="Z184" s="13">
        <f t="shared" si="38"/>
        <v>1432.2458863963786</v>
      </c>
      <c r="AA184" s="14">
        <f t="shared" si="39"/>
        <v>398.57348904945962</v>
      </c>
      <c r="AB184" s="13">
        <f t="shared" si="40"/>
        <v>1033.6723973469191</v>
      </c>
      <c r="AC184" s="13">
        <f t="shared" si="41"/>
        <v>118538.37431749098</v>
      </c>
      <c r="AD184" s="1">
        <f t="shared" si="42"/>
        <v>165</v>
      </c>
      <c r="AE184" s="47"/>
    </row>
    <row r="185" spans="17:31" x14ac:dyDescent="0.25">
      <c r="Q185" s="12">
        <v>166</v>
      </c>
      <c r="R185" s="13"/>
      <c r="S185" s="13">
        <f t="shared" si="33"/>
        <v>8788.1069285629892</v>
      </c>
      <c r="T185" s="13">
        <f t="shared" si="34"/>
        <v>1932.2458863963786</v>
      </c>
      <c r="U185" s="14">
        <f t="shared" si="35"/>
        <v>29.293689761876632</v>
      </c>
      <c r="V185" s="13">
        <f t="shared" si="32"/>
        <v>1902.9521966345021</v>
      </c>
      <c r="W185" s="13">
        <f t="shared" si="36"/>
        <v>6885.1547319284873</v>
      </c>
      <c r="X185" s="12">
        <v>166</v>
      </c>
      <c r="Y185" s="13">
        <f t="shared" si="37"/>
        <v>118538.37431749098</v>
      </c>
      <c r="Z185" s="13">
        <f t="shared" si="38"/>
        <v>1432.2458863963786</v>
      </c>
      <c r="AA185" s="14">
        <f t="shared" si="39"/>
        <v>395.12791439163658</v>
      </c>
      <c r="AB185" s="13">
        <f t="shared" si="40"/>
        <v>1037.1179720047421</v>
      </c>
      <c r="AC185" s="13">
        <f t="shared" si="41"/>
        <v>117501.25634548624</v>
      </c>
      <c r="AD185" s="1">
        <f t="shared" si="42"/>
        <v>166</v>
      </c>
      <c r="AE185" s="47"/>
    </row>
    <row r="186" spans="17:31" x14ac:dyDescent="0.25">
      <c r="Q186" s="12">
        <v>167</v>
      </c>
      <c r="R186" s="13"/>
      <c r="S186" s="13">
        <f t="shared" si="33"/>
        <v>6885.1547319284873</v>
      </c>
      <c r="T186" s="13">
        <f t="shared" si="34"/>
        <v>1932.2458863963786</v>
      </c>
      <c r="U186" s="14">
        <f t="shared" si="35"/>
        <v>22.95051577309496</v>
      </c>
      <c r="V186" s="13">
        <f t="shared" si="32"/>
        <v>1909.2953706232836</v>
      </c>
      <c r="W186" s="13">
        <f t="shared" si="36"/>
        <v>4975.8593613052035</v>
      </c>
      <c r="X186" s="12">
        <v>167</v>
      </c>
      <c r="Y186" s="13">
        <f t="shared" si="37"/>
        <v>117501.25634548624</v>
      </c>
      <c r="Z186" s="13">
        <f t="shared" si="38"/>
        <v>1432.2458863963786</v>
      </c>
      <c r="AA186" s="14">
        <f t="shared" si="39"/>
        <v>391.67085448495413</v>
      </c>
      <c r="AB186" s="13">
        <f t="shared" si="40"/>
        <v>1040.5750319114245</v>
      </c>
      <c r="AC186" s="13">
        <f t="shared" si="41"/>
        <v>116460.68131357481</v>
      </c>
      <c r="AD186" s="1">
        <f t="shared" si="42"/>
        <v>167</v>
      </c>
      <c r="AE186" s="47"/>
    </row>
    <row r="187" spans="17:31" x14ac:dyDescent="0.25">
      <c r="Q187" s="12">
        <v>168</v>
      </c>
      <c r="R187" s="13">
        <f>C34</f>
        <v>0</v>
      </c>
      <c r="S187" s="13">
        <f t="shared" si="33"/>
        <v>4975.8593613052035</v>
      </c>
      <c r="T187" s="13">
        <f t="shared" si="34"/>
        <v>1932.2458863963786</v>
      </c>
      <c r="U187" s="14">
        <f t="shared" si="35"/>
        <v>16.586197871017344</v>
      </c>
      <c r="V187" s="13">
        <f t="shared" si="32"/>
        <v>1915.6596885253614</v>
      </c>
      <c r="W187" s="13">
        <f t="shared" si="36"/>
        <v>3060.1996727798423</v>
      </c>
      <c r="X187" s="12">
        <v>168</v>
      </c>
      <c r="Y187" s="13">
        <f t="shared" si="37"/>
        <v>116460.68131357481</v>
      </c>
      <c r="Z187" s="13">
        <f t="shared" si="38"/>
        <v>1432.2458863963786</v>
      </c>
      <c r="AA187" s="14">
        <f t="shared" si="39"/>
        <v>388.20227104524935</v>
      </c>
      <c r="AB187" s="13">
        <f t="shared" si="40"/>
        <v>1044.0436153511293</v>
      </c>
      <c r="AC187" s="13">
        <f t="shared" si="41"/>
        <v>115416.63769822368</v>
      </c>
      <c r="AD187" s="1">
        <f t="shared" si="42"/>
        <v>168</v>
      </c>
      <c r="AE187" s="47"/>
    </row>
    <row r="188" spans="17:31" x14ac:dyDescent="0.25">
      <c r="Q188" s="12">
        <v>169</v>
      </c>
      <c r="R188" s="13"/>
      <c r="S188" s="13">
        <f t="shared" si="33"/>
        <v>3060.1996727798423</v>
      </c>
      <c r="T188" s="13">
        <f t="shared" si="34"/>
        <v>1932.2458863963786</v>
      </c>
      <c r="U188" s="14">
        <f t="shared" si="35"/>
        <v>10.200665575932808</v>
      </c>
      <c r="V188" s="13">
        <f t="shared" si="32"/>
        <v>1922.0452208204458</v>
      </c>
      <c r="W188" s="13">
        <f t="shared" si="36"/>
        <v>1138.1544519593965</v>
      </c>
      <c r="X188" s="12">
        <v>169</v>
      </c>
      <c r="Y188" s="13">
        <f t="shared" si="37"/>
        <v>115416.63769822368</v>
      </c>
      <c r="Z188" s="13">
        <f t="shared" si="38"/>
        <v>1432.2458863963786</v>
      </c>
      <c r="AA188" s="14">
        <f t="shared" si="39"/>
        <v>384.72212566074563</v>
      </c>
      <c r="AB188" s="13">
        <f t="shared" si="40"/>
        <v>1047.523760735633</v>
      </c>
      <c r="AC188" s="13">
        <f t="shared" si="41"/>
        <v>114369.11393748804</v>
      </c>
      <c r="AD188" s="1">
        <f t="shared" si="42"/>
        <v>169</v>
      </c>
      <c r="AE188" s="47"/>
    </row>
    <row r="189" spans="17:31" x14ac:dyDescent="0.25">
      <c r="Q189" s="12">
        <v>170</v>
      </c>
      <c r="R189" s="13"/>
      <c r="S189" s="13">
        <f t="shared" si="33"/>
        <v>1138.1544519593965</v>
      </c>
      <c r="T189" s="13">
        <f t="shared" si="34"/>
        <v>1141.9483001325946</v>
      </c>
      <c r="U189" s="14">
        <f t="shared" si="35"/>
        <v>3.7938481731979885</v>
      </c>
      <c r="V189" s="13">
        <f t="shared" si="32"/>
        <v>1138.1544519593965</v>
      </c>
      <c r="W189" s="13">
        <f t="shared" si="36"/>
        <v>0</v>
      </c>
      <c r="X189" s="12">
        <v>170</v>
      </c>
      <c r="Y189" s="13">
        <f t="shared" si="37"/>
        <v>114369.11393748804</v>
      </c>
      <c r="Z189" s="13">
        <f t="shared" si="38"/>
        <v>1432.2458863963786</v>
      </c>
      <c r="AA189" s="14">
        <f t="shared" si="39"/>
        <v>381.23037979162683</v>
      </c>
      <c r="AB189" s="13">
        <f t="shared" si="40"/>
        <v>1051.0155066047519</v>
      </c>
      <c r="AC189" s="13">
        <f t="shared" si="41"/>
        <v>113318.09843088328</v>
      </c>
      <c r="AD189" s="1">
        <f t="shared" si="42"/>
        <v>170</v>
      </c>
      <c r="AE189" s="47"/>
    </row>
    <row r="190" spans="17:31" x14ac:dyDescent="0.25">
      <c r="Q190" s="12">
        <v>171</v>
      </c>
      <c r="R190" s="13"/>
      <c r="S190" s="13">
        <f t="shared" si="33"/>
        <v>0</v>
      </c>
      <c r="T190" s="13">
        <f t="shared" si="34"/>
        <v>0</v>
      </c>
      <c r="U190" s="14">
        <f t="shared" si="35"/>
        <v>0</v>
      </c>
      <c r="V190" s="13">
        <f t="shared" si="32"/>
        <v>0</v>
      </c>
      <c r="W190" s="13">
        <f t="shared" si="36"/>
        <v>0</v>
      </c>
      <c r="X190" s="12">
        <v>171</v>
      </c>
      <c r="Y190" s="13">
        <f t="shared" si="37"/>
        <v>113318.09843088328</v>
      </c>
      <c r="Z190" s="13">
        <f t="shared" si="38"/>
        <v>1432.2458863963786</v>
      </c>
      <c r="AA190" s="14">
        <f t="shared" si="39"/>
        <v>377.72699476961094</v>
      </c>
      <c r="AB190" s="13">
        <f t="shared" si="40"/>
        <v>1054.5188916267678</v>
      </c>
      <c r="AC190" s="13">
        <f t="shared" si="41"/>
        <v>112263.57953925652</v>
      </c>
      <c r="AD190" s="1">
        <f t="shared" si="42"/>
        <v>171</v>
      </c>
      <c r="AE190" s="47"/>
    </row>
    <row r="191" spans="17:31" x14ac:dyDescent="0.25">
      <c r="Q191" s="12">
        <v>172</v>
      </c>
      <c r="R191" s="13"/>
      <c r="S191" s="13">
        <f t="shared" si="33"/>
        <v>0</v>
      </c>
      <c r="T191" s="13">
        <f t="shared" si="34"/>
        <v>0</v>
      </c>
      <c r="U191" s="14">
        <f t="shared" si="35"/>
        <v>0</v>
      </c>
      <c r="V191" s="13">
        <f t="shared" si="32"/>
        <v>0</v>
      </c>
      <c r="W191" s="13">
        <f t="shared" si="36"/>
        <v>0</v>
      </c>
      <c r="X191" s="12">
        <v>172</v>
      </c>
      <c r="Y191" s="13">
        <f t="shared" si="37"/>
        <v>112263.57953925652</v>
      </c>
      <c r="Z191" s="13">
        <f t="shared" si="38"/>
        <v>1432.2458863963786</v>
      </c>
      <c r="AA191" s="14">
        <f t="shared" si="39"/>
        <v>374.21193179752169</v>
      </c>
      <c r="AB191" s="13">
        <f t="shared" si="40"/>
        <v>1058.033954598857</v>
      </c>
      <c r="AC191" s="13">
        <f t="shared" si="41"/>
        <v>111205.54558465767</v>
      </c>
      <c r="AD191" s="1">
        <f t="shared" si="42"/>
        <v>172</v>
      </c>
      <c r="AE191" s="47"/>
    </row>
    <row r="192" spans="17:31" x14ac:dyDescent="0.25">
      <c r="Q192" s="12">
        <v>173</v>
      </c>
      <c r="R192" s="13"/>
      <c r="S192" s="13">
        <f t="shared" si="33"/>
        <v>0</v>
      </c>
      <c r="T192" s="13">
        <f t="shared" si="34"/>
        <v>0</v>
      </c>
      <c r="U192" s="14">
        <f t="shared" si="35"/>
        <v>0</v>
      </c>
      <c r="V192" s="13">
        <f t="shared" si="32"/>
        <v>0</v>
      </c>
      <c r="W192" s="13">
        <f t="shared" si="36"/>
        <v>0</v>
      </c>
      <c r="X192" s="12">
        <v>173</v>
      </c>
      <c r="Y192" s="13">
        <f t="shared" si="37"/>
        <v>111205.54558465767</v>
      </c>
      <c r="Z192" s="13">
        <f t="shared" si="38"/>
        <v>1432.2458863963786</v>
      </c>
      <c r="AA192" s="14">
        <f t="shared" si="39"/>
        <v>370.6851519488589</v>
      </c>
      <c r="AB192" s="13">
        <f t="shared" si="40"/>
        <v>1061.5607344475197</v>
      </c>
      <c r="AC192" s="13">
        <f t="shared" si="41"/>
        <v>110143.98485021015</v>
      </c>
      <c r="AD192" s="1">
        <f t="shared" si="42"/>
        <v>173</v>
      </c>
      <c r="AE192" s="47"/>
    </row>
    <row r="193" spans="17:31" x14ac:dyDescent="0.25">
      <c r="Q193" s="12">
        <v>174</v>
      </c>
      <c r="R193" s="13"/>
      <c r="S193" s="13">
        <f t="shared" si="33"/>
        <v>0</v>
      </c>
      <c r="T193" s="13">
        <f t="shared" si="34"/>
        <v>0</v>
      </c>
      <c r="U193" s="14">
        <f t="shared" si="35"/>
        <v>0</v>
      </c>
      <c r="V193" s="13">
        <f t="shared" si="32"/>
        <v>0</v>
      </c>
      <c r="W193" s="13">
        <f t="shared" si="36"/>
        <v>0</v>
      </c>
      <c r="X193" s="12">
        <v>174</v>
      </c>
      <c r="Y193" s="13">
        <f t="shared" si="37"/>
        <v>110143.98485021015</v>
      </c>
      <c r="Z193" s="13">
        <f t="shared" si="38"/>
        <v>1432.2458863963786</v>
      </c>
      <c r="AA193" s="14">
        <f t="shared" si="39"/>
        <v>367.1466161673672</v>
      </c>
      <c r="AB193" s="13">
        <f t="shared" si="40"/>
        <v>1065.0992702290114</v>
      </c>
      <c r="AC193" s="13">
        <f t="shared" si="41"/>
        <v>109078.88557998114</v>
      </c>
      <c r="AD193" s="1">
        <f t="shared" si="42"/>
        <v>174</v>
      </c>
      <c r="AE193" s="47"/>
    </row>
    <row r="194" spans="17:31" x14ac:dyDescent="0.25">
      <c r="Q194" s="12">
        <v>175</v>
      </c>
      <c r="R194" s="13"/>
      <c r="S194" s="13">
        <f t="shared" si="33"/>
        <v>0</v>
      </c>
      <c r="T194" s="13">
        <f t="shared" si="34"/>
        <v>0</v>
      </c>
      <c r="U194" s="14">
        <f t="shared" si="35"/>
        <v>0</v>
      </c>
      <c r="V194" s="13">
        <f t="shared" si="32"/>
        <v>0</v>
      </c>
      <c r="W194" s="13">
        <f t="shared" si="36"/>
        <v>0</v>
      </c>
      <c r="X194" s="12">
        <v>175</v>
      </c>
      <c r="Y194" s="13">
        <f t="shared" si="37"/>
        <v>109078.88557998114</v>
      </c>
      <c r="Z194" s="13">
        <f t="shared" si="38"/>
        <v>1432.2458863963786</v>
      </c>
      <c r="AA194" s="14">
        <f t="shared" si="39"/>
        <v>363.59628526660384</v>
      </c>
      <c r="AB194" s="13">
        <f t="shared" si="40"/>
        <v>1068.6496011297747</v>
      </c>
      <c r="AC194" s="13">
        <f t="shared" si="41"/>
        <v>108010.23597885137</v>
      </c>
      <c r="AD194" s="1">
        <f t="shared" si="42"/>
        <v>175</v>
      </c>
      <c r="AE194" s="47"/>
    </row>
    <row r="195" spans="17:31" x14ac:dyDescent="0.25">
      <c r="Q195" s="12">
        <v>176</v>
      </c>
      <c r="R195" s="13"/>
      <c r="S195" s="13">
        <f t="shared" si="33"/>
        <v>0</v>
      </c>
      <c r="T195" s="13">
        <f t="shared" si="34"/>
        <v>0</v>
      </c>
      <c r="U195" s="14">
        <f t="shared" si="35"/>
        <v>0</v>
      </c>
      <c r="V195" s="13">
        <f t="shared" si="32"/>
        <v>0</v>
      </c>
      <c r="W195" s="13">
        <f t="shared" si="36"/>
        <v>0</v>
      </c>
      <c r="X195" s="12">
        <v>176</v>
      </c>
      <c r="Y195" s="13">
        <f t="shared" si="37"/>
        <v>108010.23597885137</v>
      </c>
      <c r="Z195" s="13">
        <f t="shared" si="38"/>
        <v>1432.2458863963786</v>
      </c>
      <c r="AA195" s="14">
        <f t="shared" si="39"/>
        <v>360.03411992950458</v>
      </c>
      <c r="AB195" s="13">
        <f t="shared" si="40"/>
        <v>1072.211766466874</v>
      </c>
      <c r="AC195" s="13">
        <f t="shared" si="41"/>
        <v>106938.02421238449</v>
      </c>
      <c r="AD195" s="1">
        <f t="shared" si="42"/>
        <v>176</v>
      </c>
      <c r="AE195" s="47"/>
    </row>
    <row r="196" spans="17:31" x14ac:dyDescent="0.25">
      <c r="Q196" s="12">
        <v>177</v>
      </c>
      <c r="R196" s="13"/>
      <c r="S196" s="13">
        <f t="shared" si="33"/>
        <v>0</v>
      </c>
      <c r="T196" s="13">
        <f t="shared" si="34"/>
        <v>0</v>
      </c>
      <c r="U196" s="14">
        <f t="shared" si="35"/>
        <v>0</v>
      </c>
      <c r="V196" s="13">
        <f t="shared" si="32"/>
        <v>0</v>
      </c>
      <c r="W196" s="13">
        <f t="shared" si="36"/>
        <v>0</v>
      </c>
      <c r="X196" s="12">
        <v>177</v>
      </c>
      <c r="Y196" s="13">
        <f t="shared" si="37"/>
        <v>106938.02421238449</v>
      </c>
      <c r="Z196" s="13">
        <f t="shared" si="38"/>
        <v>1432.2458863963786</v>
      </c>
      <c r="AA196" s="14">
        <f t="shared" si="39"/>
        <v>356.46008070794829</v>
      </c>
      <c r="AB196" s="13">
        <f t="shared" si="40"/>
        <v>1075.7858056884304</v>
      </c>
      <c r="AC196" s="13">
        <f t="shared" si="41"/>
        <v>105862.23840669607</v>
      </c>
      <c r="AD196" s="1">
        <f t="shared" si="42"/>
        <v>177</v>
      </c>
      <c r="AE196" s="47"/>
    </row>
    <row r="197" spans="17:31" x14ac:dyDescent="0.25">
      <c r="Q197" s="12">
        <v>178</v>
      </c>
      <c r="R197" s="13"/>
      <c r="S197" s="13">
        <f t="shared" si="33"/>
        <v>0</v>
      </c>
      <c r="T197" s="13">
        <f t="shared" si="34"/>
        <v>0</v>
      </c>
      <c r="U197" s="14">
        <f t="shared" si="35"/>
        <v>0</v>
      </c>
      <c r="V197" s="13">
        <f t="shared" si="32"/>
        <v>0</v>
      </c>
      <c r="W197" s="13">
        <f t="shared" si="36"/>
        <v>0</v>
      </c>
      <c r="X197" s="12">
        <v>178</v>
      </c>
      <c r="Y197" s="13">
        <f t="shared" si="37"/>
        <v>105862.23840669607</v>
      </c>
      <c r="Z197" s="13">
        <f t="shared" si="38"/>
        <v>1432.2458863963786</v>
      </c>
      <c r="AA197" s="14">
        <f t="shared" si="39"/>
        <v>352.87412802232024</v>
      </c>
      <c r="AB197" s="13">
        <f t="shared" si="40"/>
        <v>1079.3717583740583</v>
      </c>
      <c r="AC197" s="13">
        <f t="shared" si="41"/>
        <v>104782.866648322</v>
      </c>
      <c r="AD197" s="1">
        <f t="shared" si="42"/>
        <v>178</v>
      </c>
      <c r="AE197" s="47"/>
    </row>
    <row r="198" spans="17:31" x14ac:dyDescent="0.25">
      <c r="Q198" s="12">
        <v>179</v>
      </c>
      <c r="R198" s="13"/>
      <c r="S198" s="13">
        <f t="shared" si="33"/>
        <v>0</v>
      </c>
      <c r="T198" s="13">
        <f t="shared" si="34"/>
        <v>0</v>
      </c>
      <c r="U198" s="14">
        <f t="shared" si="35"/>
        <v>0</v>
      </c>
      <c r="V198" s="13">
        <f t="shared" si="32"/>
        <v>0</v>
      </c>
      <c r="W198" s="13">
        <f t="shared" si="36"/>
        <v>0</v>
      </c>
      <c r="X198" s="12">
        <v>179</v>
      </c>
      <c r="Y198" s="13">
        <f t="shared" si="37"/>
        <v>104782.866648322</v>
      </c>
      <c r="Z198" s="13">
        <f t="shared" si="38"/>
        <v>1432.2458863963786</v>
      </c>
      <c r="AA198" s="14">
        <f t="shared" si="39"/>
        <v>349.27622216107335</v>
      </c>
      <c r="AB198" s="13">
        <f t="shared" si="40"/>
        <v>1082.9696642353053</v>
      </c>
      <c r="AC198" s="13">
        <f t="shared" si="41"/>
        <v>103699.89698408669</v>
      </c>
      <c r="AD198" s="1">
        <f t="shared" si="42"/>
        <v>179</v>
      </c>
      <c r="AE198" s="47"/>
    </row>
    <row r="199" spans="17:31" x14ac:dyDescent="0.25">
      <c r="Q199" s="12">
        <v>180</v>
      </c>
      <c r="R199" s="13">
        <f>C35</f>
        <v>0</v>
      </c>
      <c r="S199" s="13">
        <f t="shared" si="33"/>
        <v>0</v>
      </c>
      <c r="T199" s="13">
        <f t="shared" si="34"/>
        <v>0</v>
      </c>
      <c r="U199" s="14">
        <f t="shared" si="35"/>
        <v>0</v>
      </c>
      <c r="V199" s="13">
        <f t="shared" si="32"/>
        <v>0</v>
      </c>
      <c r="W199" s="13">
        <f t="shared" si="36"/>
        <v>0</v>
      </c>
      <c r="X199" s="12">
        <v>180</v>
      </c>
      <c r="Y199" s="13">
        <f t="shared" si="37"/>
        <v>103699.89698408669</v>
      </c>
      <c r="Z199" s="13">
        <f t="shared" si="38"/>
        <v>1432.2458863963786</v>
      </c>
      <c r="AA199" s="14">
        <f t="shared" si="39"/>
        <v>345.66632328028896</v>
      </c>
      <c r="AB199" s="13">
        <f t="shared" si="40"/>
        <v>1086.5795631160897</v>
      </c>
      <c r="AC199" s="13">
        <f t="shared" si="41"/>
        <v>102613.3174209706</v>
      </c>
      <c r="AD199" s="1">
        <f t="shared" si="42"/>
        <v>180</v>
      </c>
      <c r="AE199" s="47"/>
    </row>
    <row r="200" spans="17:31" x14ac:dyDescent="0.25">
      <c r="Q200" s="12">
        <v>181</v>
      </c>
      <c r="R200" s="13"/>
      <c r="S200" s="13">
        <f t="shared" si="33"/>
        <v>0</v>
      </c>
      <c r="T200" s="13">
        <f t="shared" si="34"/>
        <v>0</v>
      </c>
      <c r="U200" s="14">
        <f t="shared" si="35"/>
        <v>0</v>
      </c>
      <c r="V200" s="13">
        <f t="shared" si="32"/>
        <v>0</v>
      </c>
      <c r="W200" s="13">
        <f t="shared" si="36"/>
        <v>0</v>
      </c>
      <c r="X200" s="12">
        <v>181</v>
      </c>
      <c r="Y200" s="13">
        <f t="shared" si="37"/>
        <v>102613.3174209706</v>
      </c>
      <c r="Z200" s="13">
        <f t="shared" si="38"/>
        <v>1432.2458863963786</v>
      </c>
      <c r="AA200" s="14">
        <f t="shared" si="39"/>
        <v>342.04439140323535</v>
      </c>
      <c r="AB200" s="13">
        <f t="shared" si="40"/>
        <v>1090.2014949931433</v>
      </c>
      <c r="AC200" s="13">
        <f t="shared" si="41"/>
        <v>101523.11592597746</v>
      </c>
      <c r="AD200" s="1">
        <f t="shared" si="42"/>
        <v>181</v>
      </c>
      <c r="AE200" s="47"/>
    </row>
    <row r="201" spans="17:31" x14ac:dyDescent="0.25">
      <c r="Q201" s="12">
        <v>182</v>
      </c>
      <c r="R201" s="13"/>
      <c r="S201" s="13">
        <f t="shared" si="33"/>
        <v>0</v>
      </c>
      <c r="T201" s="13">
        <f t="shared" si="34"/>
        <v>0</v>
      </c>
      <c r="U201" s="14">
        <f t="shared" si="35"/>
        <v>0</v>
      </c>
      <c r="V201" s="13">
        <f t="shared" si="32"/>
        <v>0</v>
      </c>
      <c r="W201" s="13">
        <f t="shared" si="36"/>
        <v>0</v>
      </c>
      <c r="X201" s="12">
        <v>182</v>
      </c>
      <c r="Y201" s="13">
        <f t="shared" si="37"/>
        <v>101523.11592597746</v>
      </c>
      <c r="Z201" s="13">
        <f t="shared" si="38"/>
        <v>1432.2458863963786</v>
      </c>
      <c r="AA201" s="14">
        <f t="shared" si="39"/>
        <v>338.41038641992486</v>
      </c>
      <c r="AB201" s="13">
        <f t="shared" si="40"/>
        <v>1093.8354999764538</v>
      </c>
      <c r="AC201" s="13">
        <f t="shared" si="41"/>
        <v>100429.280426001</v>
      </c>
      <c r="AD201" s="1">
        <f t="shared" si="42"/>
        <v>182</v>
      </c>
      <c r="AE201" s="47"/>
    </row>
    <row r="202" spans="17:31" x14ac:dyDescent="0.25">
      <c r="Q202" s="12">
        <v>183</v>
      </c>
      <c r="R202" s="13"/>
      <c r="S202" s="13">
        <f t="shared" si="33"/>
        <v>0</v>
      </c>
      <c r="T202" s="13">
        <f t="shared" si="34"/>
        <v>0</v>
      </c>
      <c r="U202" s="14">
        <f t="shared" si="35"/>
        <v>0</v>
      </c>
      <c r="V202" s="13">
        <f t="shared" si="32"/>
        <v>0</v>
      </c>
      <c r="W202" s="13">
        <f t="shared" si="36"/>
        <v>0</v>
      </c>
      <c r="X202" s="12">
        <v>183</v>
      </c>
      <c r="Y202" s="13">
        <f t="shared" si="37"/>
        <v>100429.280426001</v>
      </c>
      <c r="Z202" s="13">
        <f t="shared" si="38"/>
        <v>1432.2458863963786</v>
      </c>
      <c r="AA202" s="14">
        <f t="shared" si="39"/>
        <v>334.76426808667003</v>
      </c>
      <c r="AB202" s="13">
        <f t="shared" si="40"/>
        <v>1097.4816183097087</v>
      </c>
      <c r="AC202" s="13">
        <f t="shared" si="41"/>
        <v>99331.798807691288</v>
      </c>
      <c r="AD202" s="1">
        <f t="shared" si="42"/>
        <v>183</v>
      </c>
      <c r="AE202" s="47"/>
    </row>
    <row r="203" spans="17:31" x14ac:dyDescent="0.25">
      <c r="Q203" s="12">
        <v>184</v>
      </c>
      <c r="R203" s="13"/>
      <c r="S203" s="13">
        <f t="shared" si="33"/>
        <v>0</v>
      </c>
      <c r="T203" s="13">
        <f t="shared" si="34"/>
        <v>0</v>
      </c>
      <c r="U203" s="14">
        <f t="shared" si="35"/>
        <v>0</v>
      </c>
      <c r="V203" s="13">
        <f t="shared" si="32"/>
        <v>0</v>
      </c>
      <c r="W203" s="13">
        <f t="shared" si="36"/>
        <v>0</v>
      </c>
      <c r="X203" s="12">
        <v>184</v>
      </c>
      <c r="Y203" s="13">
        <f t="shared" si="37"/>
        <v>99331.798807691288</v>
      </c>
      <c r="Z203" s="13">
        <f t="shared" si="38"/>
        <v>1432.2458863963786</v>
      </c>
      <c r="AA203" s="14">
        <f t="shared" si="39"/>
        <v>331.10599602563764</v>
      </c>
      <c r="AB203" s="13">
        <f t="shared" si="40"/>
        <v>1101.1398903707409</v>
      </c>
      <c r="AC203" s="13">
        <f t="shared" si="41"/>
        <v>98230.658917320543</v>
      </c>
      <c r="AD203" s="1">
        <f t="shared" si="42"/>
        <v>184</v>
      </c>
      <c r="AE203" s="47"/>
    </row>
    <row r="204" spans="17:31" x14ac:dyDescent="0.25">
      <c r="Q204" s="12">
        <v>185</v>
      </c>
      <c r="R204" s="13"/>
      <c r="S204" s="13">
        <f t="shared" si="33"/>
        <v>0</v>
      </c>
      <c r="T204" s="13">
        <f t="shared" si="34"/>
        <v>0</v>
      </c>
      <c r="U204" s="14">
        <f t="shared" si="35"/>
        <v>0</v>
      </c>
      <c r="V204" s="13">
        <f t="shared" si="32"/>
        <v>0</v>
      </c>
      <c r="W204" s="13">
        <f t="shared" si="36"/>
        <v>0</v>
      </c>
      <c r="X204" s="12">
        <v>185</v>
      </c>
      <c r="Y204" s="13">
        <f t="shared" si="37"/>
        <v>98230.658917320543</v>
      </c>
      <c r="Z204" s="13">
        <f t="shared" si="38"/>
        <v>1432.2458863963786</v>
      </c>
      <c r="AA204" s="14">
        <f t="shared" si="39"/>
        <v>327.43552972440182</v>
      </c>
      <c r="AB204" s="13">
        <f t="shared" si="40"/>
        <v>1104.8103566719769</v>
      </c>
      <c r="AC204" s="13">
        <f t="shared" si="41"/>
        <v>97125.848560648563</v>
      </c>
      <c r="AD204" s="1">
        <f t="shared" si="42"/>
        <v>185</v>
      </c>
      <c r="AE204" s="47"/>
    </row>
    <row r="205" spans="17:31" x14ac:dyDescent="0.25">
      <c r="Q205" s="12">
        <v>186</v>
      </c>
      <c r="R205" s="13"/>
      <c r="S205" s="13">
        <f t="shared" si="33"/>
        <v>0</v>
      </c>
      <c r="T205" s="13">
        <f t="shared" si="34"/>
        <v>0</v>
      </c>
      <c r="U205" s="14">
        <f t="shared" si="35"/>
        <v>0</v>
      </c>
      <c r="V205" s="13">
        <f t="shared" si="32"/>
        <v>0</v>
      </c>
      <c r="W205" s="13">
        <f t="shared" si="36"/>
        <v>0</v>
      </c>
      <c r="X205" s="12">
        <v>186</v>
      </c>
      <c r="Y205" s="13">
        <f t="shared" si="37"/>
        <v>97125.848560648563</v>
      </c>
      <c r="Z205" s="13">
        <f t="shared" si="38"/>
        <v>1432.2458863963786</v>
      </c>
      <c r="AA205" s="14">
        <f t="shared" si="39"/>
        <v>323.75282853549521</v>
      </c>
      <c r="AB205" s="13">
        <f t="shared" si="40"/>
        <v>1108.4930578608835</v>
      </c>
      <c r="AC205" s="13">
        <f t="shared" si="41"/>
        <v>96017.355502787686</v>
      </c>
      <c r="AD205" s="1">
        <f t="shared" si="42"/>
        <v>186</v>
      </c>
      <c r="AE205" s="47"/>
    </row>
    <row r="206" spans="17:31" x14ac:dyDescent="0.25">
      <c r="Q206" s="12">
        <v>187</v>
      </c>
      <c r="R206" s="13"/>
      <c r="S206" s="13">
        <f t="shared" si="33"/>
        <v>0</v>
      </c>
      <c r="T206" s="13">
        <f t="shared" si="34"/>
        <v>0</v>
      </c>
      <c r="U206" s="14">
        <f t="shared" si="35"/>
        <v>0</v>
      </c>
      <c r="V206" s="13">
        <f t="shared" si="32"/>
        <v>0</v>
      </c>
      <c r="W206" s="13">
        <f t="shared" si="36"/>
        <v>0</v>
      </c>
      <c r="X206" s="12">
        <v>187</v>
      </c>
      <c r="Y206" s="13">
        <f t="shared" si="37"/>
        <v>96017.355502787686</v>
      </c>
      <c r="Z206" s="13">
        <f t="shared" si="38"/>
        <v>1432.2458863963786</v>
      </c>
      <c r="AA206" s="14">
        <f t="shared" si="39"/>
        <v>320.05785167595894</v>
      </c>
      <c r="AB206" s="13">
        <f t="shared" si="40"/>
        <v>1112.1880347204196</v>
      </c>
      <c r="AC206" s="13">
        <f t="shared" si="41"/>
        <v>94905.167468067273</v>
      </c>
      <c r="AD206" s="1">
        <f t="shared" si="42"/>
        <v>187</v>
      </c>
      <c r="AE206" s="47"/>
    </row>
    <row r="207" spans="17:31" x14ac:dyDescent="0.25">
      <c r="Q207" s="12">
        <v>188</v>
      </c>
      <c r="R207" s="13"/>
      <c r="S207" s="13">
        <f t="shared" si="33"/>
        <v>0</v>
      </c>
      <c r="T207" s="13">
        <f t="shared" si="34"/>
        <v>0</v>
      </c>
      <c r="U207" s="14">
        <f t="shared" si="35"/>
        <v>0</v>
      </c>
      <c r="V207" s="13">
        <f t="shared" si="32"/>
        <v>0</v>
      </c>
      <c r="W207" s="13">
        <f t="shared" si="36"/>
        <v>0</v>
      </c>
      <c r="X207" s="12">
        <v>188</v>
      </c>
      <c r="Y207" s="13">
        <f t="shared" si="37"/>
        <v>94905.167468067273</v>
      </c>
      <c r="Z207" s="13">
        <f t="shared" si="38"/>
        <v>1432.2458863963786</v>
      </c>
      <c r="AA207" s="14">
        <f t="shared" si="39"/>
        <v>316.35055822689088</v>
      </c>
      <c r="AB207" s="13">
        <f t="shared" si="40"/>
        <v>1115.8953281694878</v>
      </c>
      <c r="AC207" s="13">
        <f t="shared" si="41"/>
        <v>93789.272139897788</v>
      </c>
      <c r="AD207" s="1">
        <f t="shared" si="42"/>
        <v>188</v>
      </c>
      <c r="AE207" s="47"/>
    </row>
    <row r="208" spans="17:31" x14ac:dyDescent="0.25">
      <c r="Q208" s="12">
        <v>189</v>
      </c>
      <c r="R208" s="13"/>
      <c r="S208" s="13">
        <f t="shared" si="33"/>
        <v>0</v>
      </c>
      <c r="T208" s="13">
        <f t="shared" si="34"/>
        <v>0</v>
      </c>
      <c r="U208" s="14">
        <f t="shared" si="35"/>
        <v>0</v>
      </c>
      <c r="V208" s="13">
        <f t="shared" si="32"/>
        <v>0</v>
      </c>
      <c r="W208" s="13">
        <f t="shared" si="36"/>
        <v>0</v>
      </c>
      <c r="X208" s="12">
        <v>189</v>
      </c>
      <c r="Y208" s="13">
        <f t="shared" si="37"/>
        <v>93789.272139897788</v>
      </c>
      <c r="Z208" s="13">
        <f t="shared" si="38"/>
        <v>1432.2458863963786</v>
      </c>
      <c r="AA208" s="14">
        <f t="shared" si="39"/>
        <v>312.6309071329926</v>
      </c>
      <c r="AB208" s="13">
        <f t="shared" si="40"/>
        <v>1119.614979263386</v>
      </c>
      <c r="AC208" s="13">
        <f t="shared" si="41"/>
        <v>92669.657160634408</v>
      </c>
      <c r="AD208" s="1">
        <f t="shared" si="42"/>
        <v>189</v>
      </c>
      <c r="AE208" s="47"/>
    </row>
    <row r="209" spans="17:31" x14ac:dyDescent="0.25">
      <c r="Q209" s="12">
        <v>190</v>
      </c>
      <c r="R209" s="13"/>
      <c r="S209" s="13">
        <f t="shared" si="33"/>
        <v>0</v>
      </c>
      <c r="T209" s="13">
        <f t="shared" si="34"/>
        <v>0</v>
      </c>
      <c r="U209" s="14">
        <f t="shared" si="35"/>
        <v>0</v>
      </c>
      <c r="V209" s="13">
        <f t="shared" si="32"/>
        <v>0</v>
      </c>
      <c r="W209" s="13">
        <f t="shared" si="36"/>
        <v>0</v>
      </c>
      <c r="X209" s="12">
        <v>190</v>
      </c>
      <c r="Y209" s="13">
        <f t="shared" si="37"/>
        <v>92669.657160634408</v>
      </c>
      <c r="Z209" s="13">
        <f t="shared" si="38"/>
        <v>1432.2458863963786</v>
      </c>
      <c r="AA209" s="14">
        <f t="shared" si="39"/>
        <v>308.8988572021147</v>
      </c>
      <c r="AB209" s="13">
        <f t="shared" si="40"/>
        <v>1123.347029194264</v>
      </c>
      <c r="AC209" s="13">
        <f t="shared" si="41"/>
        <v>91546.310131440143</v>
      </c>
      <c r="AD209" s="1">
        <f t="shared" si="42"/>
        <v>190</v>
      </c>
      <c r="AE209" s="47"/>
    </row>
    <row r="210" spans="17:31" x14ac:dyDescent="0.25">
      <c r="Q210" s="12">
        <v>191</v>
      </c>
      <c r="R210" s="13"/>
      <c r="S210" s="13">
        <f t="shared" si="33"/>
        <v>0</v>
      </c>
      <c r="T210" s="13">
        <f t="shared" si="34"/>
        <v>0</v>
      </c>
      <c r="U210" s="14">
        <f t="shared" si="35"/>
        <v>0</v>
      </c>
      <c r="V210" s="13">
        <f t="shared" si="32"/>
        <v>0</v>
      </c>
      <c r="W210" s="13">
        <f t="shared" si="36"/>
        <v>0</v>
      </c>
      <c r="X210" s="12">
        <v>191</v>
      </c>
      <c r="Y210" s="13">
        <f t="shared" si="37"/>
        <v>91546.310131440143</v>
      </c>
      <c r="Z210" s="13">
        <f t="shared" si="38"/>
        <v>1432.2458863963786</v>
      </c>
      <c r="AA210" s="14">
        <f t="shared" si="39"/>
        <v>305.15436710480049</v>
      </c>
      <c r="AB210" s="13">
        <f t="shared" si="40"/>
        <v>1127.0915192915782</v>
      </c>
      <c r="AC210" s="13">
        <f t="shared" si="41"/>
        <v>90419.218612148572</v>
      </c>
      <c r="AD210" s="1">
        <f t="shared" si="42"/>
        <v>191</v>
      </c>
      <c r="AE210" s="47"/>
    </row>
    <row r="211" spans="17:31" x14ac:dyDescent="0.25">
      <c r="Q211" s="12">
        <v>192</v>
      </c>
      <c r="R211" s="13">
        <f>C36</f>
        <v>0</v>
      </c>
      <c r="S211" s="13">
        <f t="shared" si="33"/>
        <v>0</v>
      </c>
      <c r="T211" s="13">
        <f t="shared" si="34"/>
        <v>0</v>
      </c>
      <c r="U211" s="14">
        <f t="shared" si="35"/>
        <v>0</v>
      </c>
      <c r="V211" s="13">
        <f t="shared" si="32"/>
        <v>0</v>
      </c>
      <c r="W211" s="13">
        <f t="shared" si="36"/>
        <v>0</v>
      </c>
      <c r="X211" s="12">
        <v>192</v>
      </c>
      <c r="Y211" s="13">
        <f t="shared" si="37"/>
        <v>90419.218612148572</v>
      </c>
      <c r="Z211" s="13">
        <f t="shared" si="38"/>
        <v>1432.2458863963786</v>
      </c>
      <c r="AA211" s="14">
        <f t="shared" si="39"/>
        <v>301.3973953738286</v>
      </c>
      <c r="AB211" s="13">
        <f t="shared" si="40"/>
        <v>1130.84849102255</v>
      </c>
      <c r="AC211" s="13">
        <f t="shared" si="41"/>
        <v>89288.37012112602</v>
      </c>
      <c r="AD211" s="1">
        <f t="shared" si="42"/>
        <v>192</v>
      </c>
      <c r="AE211" s="47"/>
    </row>
    <row r="212" spans="17:31" x14ac:dyDescent="0.25">
      <c r="Q212" s="12">
        <v>193</v>
      </c>
      <c r="R212" s="13"/>
      <c r="S212" s="13">
        <f t="shared" si="33"/>
        <v>0</v>
      </c>
      <c r="T212" s="13">
        <f t="shared" si="34"/>
        <v>0</v>
      </c>
      <c r="U212" s="14">
        <f t="shared" si="35"/>
        <v>0</v>
      </c>
      <c r="V212" s="13">
        <f t="shared" ref="V212:V275" si="43">T212-U212</f>
        <v>0</v>
      </c>
      <c r="W212" s="13">
        <f t="shared" si="36"/>
        <v>0</v>
      </c>
      <c r="X212" s="12">
        <v>193</v>
      </c>
      <c r="Y212" s="13">
        <f t="shared" si="37"/>
        <v>89288.37012112602</v>
      </c>
      <c r="Z212" s="13">
        <f t="shared" si="38"/>
        <v>1432.2458863963786</v>
      </c>
      <c r="AA212" s="14">
        <f t="shared" si="39"/>
        <v>297.62790040375342</v>
      </c>
      <c r="AB212" s="13">
        <f t="shared" si="40"/>
        <v>1134.6179859926251</v>
      </c>
      <c r="AC212" s="13">
        <f t="shared" si="41"/>
        <v>88153.7521351334</v>
      </c>
      <c r="AD212" s="1">
        <f t="shared" si="42"/>
        <v>193</v>
      </c>
      <c r="AE212" s="47"/>
    </row>
    <row r="213" spans="17:31" x14ac:dyDescent="0.25">
      <c r="Q213" s="12">
        <v>194</v>
      </c>
      <c r="R213" s="13"/>
      <c r="S213" s="13">
        <f t="shared" ref="S213:S276" si="44">W212</f>
        <v>0</v>
      </c>
      <c r="T213" s="13">
        <f t="shared" ref="T213:T276" si="45">IF(S213&gt;PMT($E$5/12,$E$8*12,-$E$6,0,)+R213+$E$9,PMT($E$5/12,$E$8*12,-$E$6,0,)+R213+$E$9,S213+U213)</f>
        <v>0</v>
      </c>
      <c r="U213" s="14">
        <f t="shared" ref="U213:U276" si="46">S213*$E$5/12</f>
        <v>0</v>
      </c>
      <c r="V213" s="13">
        <f t="shared" si="43"/>
        <v>0</v>
      </c>
      <c r="W213" s="13">
        <f t="shared" ref="W213:W276" si="47">S213-V213</f>
        <v>0</v>
      </c>
      <c r="X213" s="12">
        <v>194</v>
      </c>
      <c r="Y213" s="13">
        <f t="shared" ref="Y213:Y276" si="48">AC212</f>
        <v>88153.7521351334</v>
      </c>
      <c r="Z213" s="13">
        <f t="shared" ref="Z213:Z276" si="49">IF(Y213&gt;PMT($E$5/12,$E$8*12,-$E$6,0,),PMT($E$5/12,$E$8*12,-$E$6,0,),Y213+AA213)</f>
        <v>1432.2458863963786</v>
      </c>
      <c r="AA213" s="14">
        <f t="shared" ref="AA213:AA276" si="50">Y213*$E$5/12</f>
        <v>293.84584045044465</v>
      </c>
      <c r="AB213" s="13">
        <f t="shared" ref="AB213:AB276" si="51">Z213-AA213</f>
        <v>1138.4000459459339</v>
      </c>
      <c r="AC213" s="13">
        <f t="shared" ref="AC213:AC276" si="52">Y213-AB213</f>
        <v>87015.352089187465</v>
      </c>
      <c r="AD213" s="1">
        <f t="shared" ref="AD213:AD276" si="53">X213</f>
        <v>194</v>
      </c>
      <c r="AE213" s="47"/>
    </row>
    <row r="214" spans="17:31" x14ac:dyDescent="0.25">
      <c r="Q214" s="12">
        <v>195</v>
      </c>
      <c r="R214" s="13"/>
      <c r="S214" s="13">
        <f t="shared" si="44"/>
        <v>0</v>
      </c>
      <c r="T214" s="13">
        <f t="shared" si="45"/>
        <v>0</v>
      </c>
      <c r="U214" s="14">
        <f t="shared" si="46"/>
        <v>0</v>
      </c>
      <c r="V214" s="13">
        <f t="shared" si="43"/>
        <v>0</v>
      </c>
      <c r="W214" s="13">
        <f t="shared" si="47"/>
        <v>0</v>
      </c>
      <c r="X214" s="12">
        <v>195</v>
      </c>
      <c r="Y214" s="13">
        <f t="shared" si="48"/>
        <v>87015.352089187465</v>
      </c>
      <c r="Z214" s="13">
        <f t="shared" si="49"/>
        <v>1432.2458863963786</v>
      </c>
      <c r="AA214" s="14">
        <f t="shared" si="50"/>
        <v>290.05117363062487</v>
      </c>
      <c r="AB214" s="13">
        <f t="shared" si="51"/>
        <v>1142.1947127657538</v>
      </c>
      <c r="AC214" s="13">
        <f t="shared" si="52"/>
        <v>85873.157376421717</v>
      </c>
      <c r="AD214" s="1">
        <f t="shared" si="53"/>
        <v>195</v>
      </c>
      <c r="AE214" s="47"/>
    </row>
    <row r="215" spans="17:31" x14ac:dyDescent="0.25">
      <c r="Q215" s="12">
        <v>196</v>
      </c>
      <c r="R215" s="13"/>
      <c r="S215" s="13">
        <f t="shared" si="44"/>
        <v>0</v>
      </c>
      <c r="T215" s="13">
        <f t="shared" si="45"/>
        <v>0</v>
      </c>
      <c r="U215" s="14">
        <f t="shared" si="46"/>
        <v>0</v>
      </c>
      <c r="V215" s="13">
        <f t="shared" si="43"/>
        <v>0</v>
      </c>
      <c r="W215" s="13">
        <f t="shared" si="47"/>
        <v>0</v>
      </c>
      <c r="X215" s="12">
        <v>196</v>
      </c>
      <c r="Y215" s="13">
        <f t="shared" si="48"/>
        <v>85873.157376421717</v>
      </c>
      <c r="Z215" s="13">
        <f t="shared" si="49"/>
        <v>1432.2458863963786</v>
      </c>
      <c r="AA215" s="14">
        <f t="shared" si="50"/>
        <v>286.24385792140572</v>
      </c>
      <c r="AB215" s="13">
        <f t="shared" si="51"/>
        <v>1146.002028474973</v>
      </c>
      <c r="AC215" s="13">
        <f t="shared" si="52"/>
        <v>84727.15534794674</v>
      </c>
      <c r="AD215" s="1">
        <f t="shared" si="53"/>
        <v>196</v>
      </c>
      <c r="AE215" s="47"/>
    </row>
    <row r="216" spans="17:31" x14ac:dyDescent="0.25">
      <c r="Q216" s="12">
        <v>197</v>
      </c>
      <c r="R216" s="13"/>
      <c r="S216" s="13">
        <f t="shared" si="44"/>
        <v>0</v>
      </c>
      <c r="T216" s="13">
        <f t="shared" si="45"/>
        <v>0</v>
      </c>
      <c r="U216" s="14">
        <f t="shared" si="46"/>
        <v>0</v>
      </c>
      <c r="V216" s="13">
        <f t="shared" si="43"/>
        <v>0</v>
      </c>
      <c r="W216" s="13">
        <f t="shared" si="47"/>
        <v>0</v>
      </c>
      <c r="X216" s="12">
        <v>197</v>
      </c>
      <c r="Y216" s="13">
        <f t="shared" si="48"/>
        <v>84727.15534794674</v>
      </c>
      <c r="Z216" s="13">
        <f t="shared" si="49"/>
        <v>1432.2458863963786</v>
      </c>
      <c r="AA216" s="14">
        <f t="shared" si="50"/>
        <v>282.4238511598225</v>
      </c>
      <c r="AB216" s="13">
        <f t="shared" si="51"/>
        <v>1149.8220352365561</v>
      </c>
      <c r="AC216" s="13">
        <f t="shared" si="52"/>
        <v>83577.33331271018</v>
      </c>
      <c r="AD216" s="1">
        <f t="shared" si="53"/>
        <v>197</v>
      </c>
      <c r="AE216" s="47"/>
    </row>
    <row r="217" spans="17:31" x14ac:dyDescent="0.25">
      <c r="Q217" s="12">
        <v>198</v>
      </c>
      <c r="R217" s="13"/>
      <c r="S217" s="13">
        <f t="shared" si="44"/>
        <v>0</v>
      </c>
      <c r="T217" s="13">
        <f t="shared" si="45"/>
        <v>0</v>
      </c>
      <c r="U217" s="14">
        <f t="shared" si="46"/>
        <v>0</v>
      </c>
      <c r="V217" s="13">
        <f t="shared" si="43"/>
        <v>0</v>
      </c>
      <c r="W217" s="13">
        <f t="shared" si="47"/>
        <v>0</v>
      </c>
      <c r="X217" s="12">
        <v>198</v>
      </c>
      <c r="Y217" s="13">
        <f t="shared" si="48"/>
        <v>83577.33331271018</v>
      </c>
      <c r="Z217" s="13">
        <f t="shared" si="49"/>
        <v>1432.2458863963786</v>
      </c>
      <c r="AA217" s="14">
        <f t="shared" si="50"/>
        <v>278.59111104236729</v>
      </c>
      <c r="AB217" s="13">
        <f t="shared" si="51"/>
        <v>1153.6547753540112</v>
      </c>
      <c r="AC217" s="13">
        <f t="shared" si="52"/>
        <v>82423.678537356172</v>
      </c>
      <c r="AD217" s="1">
        <f t="shared" si="53"/>
        <v>198</v>
      </c>
      <c r="AE217" s="47"/>
    </row>
    <row r="218" spans="17:31" x14ac:dyDescent="0.25">
      <c r="Q218" s="12">
        <v>199</v>
      </c>
      <c r="R218" s="13"/>
      <c r="S218" s="13">
        <f t="shared" si="44"/>
        <v>0</v>
      </c>
      <c r="T218" s="13">
        <f t="shared" si="45"/>
        <v>0</v>
      </c>
      <c r="U218" s="14">
        <f t="shared" si="46"/>
        <v>0</v>
      </c>
      <c r="V218" s="13">
        <f t="shared" si="43"/>
        <v>0</v>
      </c>
      <c r="W218" s="13">
        <f t="shared" si="47"/>
        <v>0</v>
      </c>
      <c r="X218" s="12">
        <v>199</v>
      </c>
      <c r="Y218" s="13">
        <f t="shared" si="48"/>
        <v>82423.678537356172</v>
      </c>
      <c r="Z218" s="13">
        <f t="shared" si="49"/>
        <v>1432.2458863963786</v>
      </c>
      <c r="AA218" s="14">
        <f t="shared" si="50"/>
        <v>274.74559512452055</v>
      </c>
      <c r="AB218" s="13">
        <f t="shared" si="51"/>
        <v>1157.500291271858</v>
      </c>
      <c r="AC218" s="13">
        <f t="shared" si="52"/>
        <v>81266.17824608431</v>
      </c>
      <c r="AD218" s="1">
        <f t="shared" si="53"/>
        <v>199</v>
      </c>
      <c r="AE218" s="47"/>
    </row>
    <row r="219" spans="17:31" x14ac:dyDescent="0.25">
      <c r="Q219" s="12">
        <v>200</v>
      </c>
      <c r="R219" s="13"/>
      <c r="S219" s="13">
        <f t="shared" si="44"/>
        <v>0</v>
      </c>
      <c r="T219" s="13">
        <f t="shared" si="45"/>
        <v>0</v>
      </c>
      <c r="U219" s="14">
        <f t="shared" si="46"/>
        <v>0</v>
      </c>
      <c r="V219" s="13">
        <f t="shared" si="43"/>
        <v>0</v>
      </c>
      <c r="W219" s="13">
        <f t="shared" si="47"/>
        <v>0</v>
      </c>
      <c r="X219" s="12">
        <v>200</v>
      </c>
      <c r="Y219" s="13">
        <f t="shared" si="48"/>
        <v>81266.17824608431</v>
      </c>
      <c r="Z219" s="13">
        <f t="shared" si="49"/>
        <v>1432.2458863963786</v>
      </c>
      <c r="AA219" s="14">
        <f t="shared" si="50"/>
        <v>270.88726082028103</v>
      </c>
      <c r="AB219" s="13">
        <f t="shared" si="51"/>
        <v>1161.3586255760977</v>
      </c>
      <c r="AC219" s="13">
        <f t="shared" si="52"/>
        <v>80104.819620508206</v>
      </c>
      <c r="AD219" s="1">
        <f t="shared" si="53"/>
        <v>200</v>
      </c>
      <c r="AE219" s="47"/>
    </row>
    <row r="220" spans="17:31" x14ac:dyDescent="0.25">
      <c r="Q220" s="12">
        <v>201</v>
      </c>
      <c r="R220" s="13"/>
      <c r="S220" s="13">
        <f t="shared" si="44"/>
        <v>0</v>
      </c>
      <c r="T220" s="13">
        <f t="shared" si="45"/>
        <v>0</v>
      </c>
      <c r="U220" s="14">
        <f t="shared" si="46"/>
        <v>0</v>
      </c>
      <c r="V220" s="13">
        <f t="shared" si="43"/>
        <v>0</v>
      </c>
      <c r="W220" s="13">
        <f t="shared" si="47"/>
        <v>0</v>
      </c>
      <c r="X220" s="12">
        <v>201</v>
      </c>
      <c r="Y220" s="13">
        <f t="shared" si="48"/>
        <v>80104.819620508206</v>
      </c>
      <c r="Z220" s="13">
        <f t="shared" si="49"/>
        <v>1432.2458863963786</v>
      </c>
      <c r="AA220" s="14">
        <f t="shared" si="50"/>
        <v>267.01606540169399</v>
      </c>
      <c r="AB220" s="13">
        <f t="shared" si="51"/>
        <v>1165.2298209946846</v>
      </c>
      <c r="AC220" s="13">
        <f t="shared" si="52"/>
        <v>78939.589799513516</v>
      </c>
      <c r="AD220" s="1">
        <f t="shared" si="53"/>
        <v>201</v>
      </c>
      <c r="AE220" s="47"/>
    </row>
    <row r="221" spans="17:31" x14ac:dyDescent="0.25">
      <c r="Q221" s="12">
        <v>202</v>
      </c>
      <c r="R221" s="13"/>
      <c r="S221" s="13">
        <f t="shared" si="44"/>
        <v>0</v>
      </c>
      <c r="T221" s="13">
        <f t="shared" si="45"/>
        <v>0</v>
      </c>
      <c r="U221" s="14">
        <f t="shared" si="46"/>
        <v>0</v>
      </c>
      <c r="V221" s="13">
        <f t="shared" si="43"/>
        <v>0</v>
      </c>
      <c r="W221" s="13">
        <f t="shared" si="47"/>
        <v>0</v>
      </c>
      <c r="X221" s="12">
        <v>202</v>
      </c>
      <c r="Y221" s="13">
        <f t="shared" si="48"/>
        <v>78939.589799513516</v>
      </c>
      <c r="Z221" s="13">
        <f t="shared" si="49"/>
        <v>1432.2458863963786</v>
      </c>
      <c r="AA221" s="14">
        <f t="shared" si="50"/>
        <v>263.1319659983784</v>
      </c>
      <c r="AB221" s="13">
        <f t="shared" si="51"/>
        <v>1169.1139203980001</v>
      </c>
      <c r="AC221" s="13">
        <f t="shared" si="52"/>
        <v>77770.475879115518</v>
      </c>
      <c r="AD221" s="1">
        <f t="shared" si="53"/>
        <v>202</v>
      </c>
      <c r="AE221" s="47"/>
    </row>
    <row r="222" spans="17:31" x14ac:dyDescent="0.25">
      <c r="Q222" s="12">
        <v>203</v>
      </c>
      <c r="R222" s="13"/>
      <c r="S222" s="13">
        <f t="shared" si="44"/>
        <v>0</v>
      </c>
      <c r="T222" s="13">
        <f t="shared" si="45"/>
        <v>0</v>
      </c>
      <c r="U222" s="14">
        <f t="shared" si="46"/>
        <v>0</v>
      </c>
      <c r="V222" s="13">
        <f t="shared" si="43"/>
        <v>0</v>
      </c>
      <c r="W222" s="13">
        <f t="shared" si="47"/>
        <v>0</v>
      </c>
      <c r="X222" s="12">
        <v>203</v>
      </c>
      <c r="Y222" s="13">
        <f t="shared" si="48"/>
        <v>77770.475879115518</v>
      </c>
      <c r="Z222" s="13">
        <f t="shared" si="49"/>
        <v>1432.2458863963786</v>
      </c>
      <c r="AA222" s="14">
        <f t="shared" si="50"/>
        <v>259.23491959705171</v>
      </c>
      <c r="AB222" s="13">
        <f t="shared" si="51"/>
        <v>1173.010966799327</v>
      </c>
      <c r="AC222" s="13">
        <f t="shared" si="52"/>
        <v>76597.464912316194</v>
      </c>
      <c r="AD222" s="1">
        <f t="shared" si="53"/>
        <v>203</v>
      </c>
      <c r="AE222" s="47"/>
    </row>
    <row r="223" spans="17:31" x14ac:dyDescent="0.25">
      <c r="Q223" s="12">
        <v>204</v>
      </c>
      <c r="R223" s="13">
        <f>C37</f>
        <v>0</v>
      </c>
      <c r="S223" s="13">
        <f t="shared" si="44"/>
        <v>0</v>
      </c>
      <c r="T223" s="13">
        <f t="shared" si="45"/>
        <v>0</v>
      </c>
      <c r="U223" s="14">
        <f t="shared" si="46"/>
        <v>0</v>
      </c>
      <c r="V223" s="13">
        <f t="shared" si="43"/>
        <v>0</v>
      </c>
      <c r="W223" s="13">
        <f t="shared" si="47"/>
        <v>0</v>
      </c>
      <c r="X223" s="12">
        <v>204</v>
      </c>
      <c r="Y223" s="13">
        <f t="shared" si="48"/>
        <v>76597.464912316194</v>
      </c>
      <c r="Z223" s="13">
        <f t="shared" si="49"/>
        <v>1432.2458863963786</v>
      </c>
      <c r="AA223" s="14">
        <f t="shared" si="50"/>
        <v>255.32488304105399</v>
      </c>
      <c r="AB223" s="13">
        <f t="shared" si="51"/>
        <v>1176.9210033553247</v>
      </c>
      <c r="AC223" s="13">
        <f t="shared" si="52"/>
        <v>75420.54390896087</v>
      </c>
      <c r="AD223" s="1">
        <f t="shared" si="53"/>
        <v>204</v>
      </c>
      <c r="AE223" s="47"/>
    </row>
    <row r="224" spans="17:31" x14ac:dyDescent="0.25">
      <c r="Q224" s="12">
        <v>205</v>
      </c>
      <c r="R224" s="13"/>
      <c r="S224" s="13">
        <f t="shared" si="44"/>
        <v>0</v>
      </c>
      <c r="T224" s="13">
        <f t="shared" si="45"/>
        <v>0</v>
      </c>
      <c r="U224" s="14">
        <f t="shared" si="46"/>
        <v>0</v>
      </c>
      <c r="V224" s="13">
        <f t="shared" si="43"/>
        <v>0</v>
      </c>
      <c r="W224" s="13">
        <f t="shared" si="47"/>
        <v>0</v>
      </c>
      <c r="X224" s="12">
        <v>205</v>
      </c>
      <c r="Y224" s="13">
        <f t="shared" si="48"/>
        <v>75420.54390896087</v>
      </c>
      <c r="Z224" s="13">
        <f t="shared" si="49"/>
        <v>1432.2458863963786</v>
      </c>
      <c r="AA224" s="14">
        <f t="shared" si="50"/>
        <v>251.40181302986957</v>
      </c>
      <c r="AB224" s="13">
        <f t="shared" si="51"/>
        <v>1180.8440733665091</v>
      </c>
      <c r="AC224" s="13">
        <f t="shared" si="52"/>
        <v>74239.699835594365</v>
      </c>
      <c r="AD224" s="1">
        <f t="shared" si="53"/>
        <v>205</v>
      </c>
      <c r="AE224" s="47"/>
    </row>
    <row r="225" spans="17:31" x14ac:dyDescent="0.25">
      <c r="Q225" s="12">
        <v>206</v>
      </c>
      <c r="R225" s="13"/>
      <c r="S225" s="13">
        <f t="shared" si="44"/>
        <v>0</v>
      </c>
      <c r="T225" s="13">
        <f t="shared" si="45"/>
        <v>0</v>
      </c>
      <c r="U225" s="14">
        <f t="shared" si="46"/>
        <v>0</v>
      </c>
      <c r="V225" s="13">
        <f t="shared" si="43"/>
        <v>0</v>
      </c>
      <c r="W225" s="13">
        <f t="shared" si="47"/>
        <v>0</v>
      </c>
      <c r="X225" s="12">
        <v>206</v>
      </c>
      <c r="Y225" s="13">
        <f t="shared" si="48"/>
        <v>74239.699835594365</v>
      </c>
      <c r="Z225" s="13">
        <f t="shared" si="49"/>
        <v>1432.2458863963786</v>
      </c>
      <c r="AA225" s="14">
        <f t="shared" si="50"/>
        <v>247.46566611864787</v>
      </c>
      <c r="AB225" s="13">
        <f t="shared" si="51"/>
        <v>1184.7802202777307</v>
      </c>
      <c r="AC225" s="13">
        <f t="shared" si="52"/>
        <v>73054.919615316641</v>
      </c>
      <c r="AD225" s="1">
        <f t="shared" si="53"/>
        <v>206</v>
      </c>
      <c r="AE225" s="47"/>
    </row>
    <row r="226" spans="17:31" x14ac:dyDescent="0.25">
      <c r="Q226" s="12">
        <v>207</v>
      </c>
      <c r="R226" s="13"/>
      <c r="S226" s="13">
        <f t="shared" si="44"/>
        <v>0</v>
      </c>
      <c r="T226" s="13">
        <f t="shared" si="45"/>
        <v>0</v>
      </c>
      <c r="U226" s="14">
        <f t="shared" si="46"/>
        <v>0</v>
      </c>
      <c r="V226" s="13">
        <f t="shared" si="43"/>
        <v>0</v>
      </c>
      <c r="W226" s="13">
        <f t="shared" si="47"/>
        <v>0</v>
      </c>
      <c r="X226" s="12">
        <v>207</v>
      </c>
      <c r="Y226" s="13">
        <f t="shared" si="48"/>
        <v>73054.919615316641</v>
      </c>
      <c r="Z226" s="13">
        <f t="shared" si="49"/>
        <v>1432.2458863963786</v>
      </c>
      <c r="AA226" s="14">
        <f t="shared" si="50"/>
        <v>243.51639871772215</v>
      </c>
      <c r="AB226" s="13">
        <f t="shared" si="51"/>
        <v>1188.7294876786564</v>
      </c>
      <c r="AC226" s="13">
        <f t="shared" si="52"/>
        <v>71866.190127637979</v>
      </c>
      <c r="AD226" s="1">
        <f t="shared" si="53"/>
        <v>207</v>
      </c>
      <c r="AE226" s="47"/>
    </row>
    <row r="227" spans="17:31" x14ac:dyDescent="0.25">
      <c r="Q227" s="12">
        <v>208</v>
      </c>
      <c r="R227" s="13"/>
      <c r="S227" s="13">
        <f t="shared" si="44"/>
        <v>0</v>
      </c>
      <c r="T227" s="13">
        <f t="shared" si="45"/>
        <v>0</v>
      </c>
      <c r="U227" s="14">
        <f t="shared" si="46"/>
        <v>0</v>
      </c>
      <c r="V227" s="13">
        <f t="shared" si="43"/>
        <v>0</v>
      </c>
      <c r="W227" s="13">
        <f t="shared" si="47"/>
        <v>0</v>
      </c>
      <c r="X227" s="12">
        <v>208</v>
      </c>
      <c r="Y227" s="13">
        <f t="shared" si="48"/>
        <v>71866.190127637979</v>
      </c>
      <c r="Z227" s="13">
        <f t="shared" si="49"/>
        <v>1432.2458863963786</v>
      </c>
      <c r="AA227" s="14">
        <f t="shared" si="50"/>
        <v>239.55396709212661</v>
      </c>
      <c r="AB227" s="13">
        <f t="shared" si="51"/>
        <v>1192.691919304252</v>
      </c>
      <c r="AC227" s="13">
        <f t="shared" si="52"/>
        <v>70673.498208333724</v>
      </c>
      <c r="AD227" s="1">
        <f t="shared" si="53"/>
        <v>208</v>
      </c>
      <c r="AE227" s="47"/>
    </row>
    <row r="228" spans="17:31" x14ac:dyDescent="0.25">
      <c r="Q228" s="12">
        <v>209</v>
      </c>
      <c r="R228" s="13"/>
      <c r="S228" s="13">
        <f t="shared" si="44"/>
        <v>0</v>
      </c>
      <c r="T228" s="13">
        <f t="shared" si="45"/>
        <v>0</v>
      </c>
      <c r="U228" s="14">
        <f t="shared" si="46"/>
        <v>0</v>
      </c>
      <c r="V228" s="13">
        <f t="shared" si="43"/>
        <v>0</v>
      </c>
      <c r="W228" s="13">
        <f t="shared" si="47"/>
        <v>0</v>
      </c>
      <c r="X228" s="12">
        <v>209</v>
      </c>
      <c r="Y228" s="13">
        <f t="shared" si="48"/>
        <v>70673.498208333724</v>
      </c>
      <c r="Z228" s="13">
        <f t="shared" si="49"/>
        <v>1432.2458863963786</v>
      </c>
      <c r="AA228" s="14">
        <f t="shared" si="50"/>
        <v>235.57832736111243</v>
      </c>
      <c r="AB228" s="13">
        <f t="shared" si="51"/>
        <v>1196.6675590352661</v>
      </c>
      <c r="AC228" s="13">
        <f t="shared" si="52"/>
        <v>69476.830649298456</v>
      </c>
      <c r="AD228" s="1">
        <f t="shared" si="53"/>
        <v>209</v>
      </c>
      <c r="AE228" s="47"/>
    </row>
    <row r="229" spans="17:31" x14ac:dyDescent="0.25">
      <c r="Q229" s="12">
        <v>210</v>
      </c>
      <c r="R229" s="13"/>
      <c r="S229" s="13">
        <f t="shared" si="44"/>
        <v>0</v>
      </c>
      <c r="T229" s="13">
        <f t="shared" si="45"/>
        <v>0</v>
      </c>
      <c r="U229" s="14">
        <f t="shared" si="46"/>
        <v>0</v>
      </c>
      <c r="V229" s="13">
        <f t="shared" si="43"/>
        <v>0</v>
      </c>
      <c r="W229" s="13">
        <f t="shared" si="47"/>
        <v>0</v>
      </c>
      <c r="X229" s="12">
        <v>210</v>
      </c>
      <c r="Y229" s="13">
        <f t="shared" si="48"/>
        <v>69476.830649298456</v>
      </c>
      <c r="Z229" s="13">
        <f t="shared" si="49"/>
        <v>1432.2458863963786</v>
      </c>
      <c r="AA229" s="14">
        <f t="shared" si="50"/>
        <v>231.58943549766153</v>
      </c>
      <c r="AB229" s="13">
        <f t="shared" si="51"/>
        <v>1200.6564508987171</v>
      </c>
      <c r="AC229" s="13">
        <f t="shared" si="52"/>
        <v>68276.174198399734</v>
      </c>
      <c r="AD229" s="1">
        <f t="shared" si="53"/>
        <v>210</v>
      </c>
      <c r="AE229" s="47"/>
    </row>
    <row r="230" spans="17:31" x14ac:dyDescent="0.25">
      <c r="Q230" s="12">
        <v>211</v>
      </c>
      <c r="R230" s="13"/>
      <c r="S230" s="13">
        <f t="shared" si="44"/>
        <v>0</v>
      </c>
      <c r="T230" s="13">
        <f t="shared" si="45"/>
        <v>0</v>
      </c>
      <c r="U230" s="14">
        <f t="shared" si="46"/>
        <v>0</v>
      </c>
      <c r="V230" s="13">
        <f t="shared" si="43"/>
        <v>0</v>
      </c>
      <c r="W230" s="13">
        <f t="shared" si="47"/>
        <v>0</v>
      </c>
      <c r="X230" s="12">
        <v>211</v>
      </c>
      <c r="Y230" s="13">
        <f t="shared" si="48"/>
        <v>68276.174198399734</v>
      </c>
      <c r="Z230" s="13">
        <f t="shared" si="49"/>
        <v>1432.2458863963786</v>
      </c>
      <c r="AA230" s="14">
        <f t="shared" si="50"/>
        <v>227.58724732799911</v>
      </c>
      <c r="AB230" s="13">
        <f t="shared" si="51"/>
        <v>1204.6586390683794</v>
      </c>
      <c r="AC230" s="13">
        <f t="shared" si="52"/>
        <v>67071.515559331354</v>
      </c>
      <c r="AD230" s="1">
        <f t="shared" si="53"/>
        <v>211</v>
      </c>
      <c r="AE230" s="47"/>
    </row>
    <row r="231" spans="17:31" x14ac:dyDescent="0.25">
      <c r="Q231" s="12">
        <v>212</v>
      </c>
      <c r="R231" s="13"/>
      <c r="S231" s="13">
        <f t="shared" si="44"/>
        <v>0</v>
      </c>
      <c r="T231" s="13">
        <f t="shared" si="45"/>
        <v>0</v>
      </c>
      <c r="U231" s="14">
        <f t="shared" si="46"/>
        <v>0</v>
      </c>
      <c r="V231" s="13">
        <f t="shared" si="43"/>
        <v>0</v>
      </c>
      <c r="W231" s="13">
        <f t="shared" si="47"/>
        <v>0</v>
      </c>
      <c r="X231" s="12">
        <v>212</v>
      </c>
      <c r="Y231" s="13">
        <f t="shared" si="48"/>
        <v>67071.515559331354</v>
      </c>
      <c r="Z231" s="13">
        <f t="shared" si="49"/>
        <v>1432.2458863963786</v>
      </c>
      <c r="AA231" s="14">
        <f t="shared" si="50"/>
        <v>223.57171853110449</v>
      </c>
      <c r="AB231" s="13">
        <f t="shared" si="51"/>
        <v>1208.6741678652741</v>
      </c>
      <c r="AC231" s="13">
        <f t="shared" si="52"/>
        <v>65862.841391466078</v>
      </c>
      <c r="AD231" s="1">
        <f t="shared" si="53"/>
        <v>212</v>
      </c>
      <c r="AE231" s="47"/>
    </row>
    <row r="232" spans="17:31" x14ac:dyDescent="0.25">
      <c r="Q232" s="12">
        <v>213</v>
      </c>
      <c r="R232" s="13"/>
      <c r="S232" s="13">
        <f t="shared" si="44"/>
        <v>0</v>
      </c>
      <c r="T232" s="13">
        <f t="shared" si="45"/>
        <v>0</v>
      </c>
      <c r="U232" s="14">
        <f t="shared" si="46"/>
        <v>0</v>
      </c>
      <c r="V232" s="13">
        <f t="shared" si="43"/>
        <v>0</v>
      </c>
      <c r="W232" s="13">
        <f t="shared" si="47"/>
        <v>0</v>
      </c>
      <c r="X232" s="12">
        <v>213</v>
      </c>
      <c r="Y232" s="13">
        <f t="shared" si="48"/>
        <v>65862.841391466078</v>
      </c>
      <c r="Z232" s="13">
        <f t="shared" si="49"/>
        <v>1432.2458863963786</v>
      </c>
      <c r="AA232" s="14">
        <f t="shared" si="50"/>
        <v>219.54280463822025</v>
      </c>
      <c r="AB232" s="13">
        <f t="shared" si="51"/>
        <v>1212.7030817581583</v>
      </c>
      <c r="AC232" s="13">
        <f t="shared" si="52"/>
        <v>64650.138309707916</v>
      </c>
      <c r="AD232" s="1">
        <f t="shared" si="53"/>
        <v>213</v>
      </c>
      <c r="AE232" s="47"/>
    </row>
    <row r="233" spans="17:31" x14ac:dyDescent="0.25">
      <c r="Q233" s="12">
        <v>214</v>
      </c>
      <c r="R233" s="13"/>
      <c r="S233" s="13">
        <f t="shared" si="44"/>
        <v>0</v>
      </c>
      <c r="T233" s="13">
        <f t="shared" si="45"/>
        <v>0</v>
      </c>
      <c r="U233" s="14">
        <f t="shared" si="46"/>
        <v>0</v>
      </c>
      <c r="V233" s="13">
        <f t="shared" si="43"/>
        <v>0</v>
      </c>
      <c r="W233" s="13">
        <f t="shared" si="47"/>
        <v>0</v>
      </c>
      <c r="X233" s="12">
        <v>214</v>
      </c>
      <c r="Y233" s="13">
        <f t="shared" si="48"/>
        <v>64650.138309707916</v>
      </c>
      <c r="Z233" s="13">
        <f t="shared" si="49"/>
        <v>1432.2458863963786</v>
      </c>
      <c r="AA233" s="14">
        <f t="shared" si="50"/>
        <v>215.50046103235971</v>
      </c>
      <c r="AB233" s="13">
        <f t="shared" si="51"/>
        <v>1216.745425364019</v>
      </c>
      <c r="AC233" s="13">
        <f t="shared" si="52"/>
        <v>63433.392884343899</v>
      </c>
      <c r="AD233" s="1">
        <f t="shared" si="53"/>
        <v>214</v>
      </c>
      <c r="AE233" s="47"/>
    </row>
    <row r="234" spans="17:31" x14ac:dyDescent="0.25">
      <c r="Q234" s="12">
        <v>215</v>
      </c>
      <c r="R234" s="13"/>
      <c r="S234" s="13">
        <f t="shared" si="44"/>
        <v>0</v>
      </c>
      <c r="T234" s="13">
        <f t="shared" si="45"/>
        <v>0</v>
      </c>
      <c r="U234" s="14">
        <f t="shared" si="46"/>
        <v>0</v>
      </c>
      <c r="V234" s="13">
        <f t="shared" si="43"/>
        <v>0</v>
      </c>
      <c r="W234" s="13">
        <f t="shared" si="47"/>
        <v>0</v>
      </c>
      <c r="X234" s="12">
        <v>215</v>
      </c>
      <c r="Y234" s="13">
        <f t="shared" si="48"/>
        <v>63433.392884343899</v>
      </c>
      <c r="Z234" s="13">
        <f t="shared" si="49"/>
        <v>1432.2458863963786</v>
      </c>
      <c r="AA234" s="14">
        <f t="shared" si="50"/>
        <v>211.44464294781301</v>
      </c>
      <c r="AB234" s="13">
        <f t="shared" si="51"/>
        <v>1220.8012434485656</v>
      </c>
      <c r="AC234" s="13">
        <f t="shared" si="52"/>
        <v>62212.591640895334</v>
      </c>
      <c r="AD234" s="1">
        <f t="shared" si="53"/>
        <v>215</v>
      </c>
      <c r="AE234" s="47"/>
    </row>
    <row r="235" spans="17:31" x14ac:dyDescent="0.25">
      <c r="Q235" s="12">
        <v>216</v>
      </c>
      <c r="R235" s="13">
        <f>C38</f>
        <v>0</v>
      </c>
      <c r="S235" s="13">
        <f t="shared" si="44"/>
        <v>0</v>
      </c>
      <c r="T235" s="13">
        <f t="shared" si="45"/>
        <v>0</v>
      </c>
      <c r="U235" s="14">
        <f t="shared" si="46"/>
        <v>0</v>
      </c>
      <c r="V235" s="13">
        <f t="shared" si="43"/>
        <v>0</v>
      </c>
      <c r="W235" s="13">
        <f t="shared" si="47"/>
        <v>0</v>
      </c>
      <c r="X235" s="12">
        <v>216</v>
      </c>
      <c r="Y235" s="13">
        <f t="shared" si="48"/>
        <v>62212.591640895334</v>
      </c>
      <c r="Z235" s="13">
        <f t="shared" si="49"/>
        <v>1432.2458863963786</v>
      </c>
      <c r="AA235" s="14">
        <f t="shared" si="50"/>
        <v>207.37530546965112</v>
      </c>
      <c r="AB235" s="13">
        <f t="shared" si="51"/>
        <v>1224.8705809267276</v>
      </c>
      <c r="AC235" s="13">
        <f t="shared" si="52"/>
        <v>60987.721059968608</v>
      </c>
      <c r="AD235" s="1">
        <f t="shared" si="53"/>
        <v>216</v>
      </c>
      <c r="AE235" s="47"/>
    </row>
    <row r="236" spans="17:31" x14ac:dyDescent="0.25">
      <c r="Q236" s="12">
        <v>217</v>
      </c>
      <c r="R236" s="13"/>
      <c r="S236" s="13">
        <f t="shared" si="44"/>
        <v>0</v>
      </c>
      <c r="T236" s="13">
        <f t="shared" si="45"/>
        <v>0</v>
      </c>
      <c r="U236" s="14">
        <f t="shared" si="46"/>
        <v>0</v>
      </c>
      <c r="V236" s="13">
        <f t="shared" si="43"/>
        <v>0</v>
      </c>
      <c r="W236" s="13">
        <f t="shared" si="47"/>
        <v>0</v>
      </c>
      <c r="X236" s="12">
        <v>217</v>
      </c>
      <c r="Y236" s="13">
        <f t="shared" si="48"/>
        <v>60987.721059968608</v>
      </c>
      <c r="Z236" s="13">
        <f t="shared" si="49"/>
        <v>1432.2458863963786</v>
      </c>
      <c r="AA236" s="14">
        <f t="shared" si="50"/>
        <v>203.29240353322871</v>
      </c>
      <c r="AB236" s="13">
        <f t="shared" si="51"/>
        <v>1228.9534828631499</v>
      </c>
      <c r="AC236" s="13">
        <f t="shared" si="52"/>
        <v>59758.767577105456</v>
      </c>
      <c r="AD236" s="1">
        <f t="shared" si="53"/>
        <v>217</v>
      </c>
      <c r="AE236" s="47"/>
    </row>
    <row r="237" spans="17:31" x14ac:dyDescent="0.25">
      <c r="Q237" s="12">
        <v>218</v>
      </c>
      <c r="R237" s="13"/>
      <c r="S237" s="13">
        <f t="shared" si="44"/>
        <v>0</v>
      </c>
      <c r="T237" s="13">
        <f t="shared" si="45"/>
        <v>0</v>
      </c>
      <c r="U237" s="14">
        <f t="shared" si="46"/>
        <v>0</v>
      </c>
      <c r="V237" s="13">
        <f t="shared" si="43"/>
        <v>0</v>
      </c>
      <c r="W237" s="13">
        <f t="shared" si="47"/>
        <v>0</v>
      </c>
      <c r="X237" s="12">
        <v>218</v>
      </c>
      <c r="Y237" s="13">
        <f t="shared" si="48"/>
        <v>59758.767577105456</v>
      </c>
      <c r="Z237" s="13">
        <f t="shared" si="49"/>
        <v>1432.2458863963786</v>
      </c>
      <c r="AA237" s="14">
        <f t="shared" si="50"/>
        <v>199.19589192368485</v>
      </c>
      <c r="AB237" s="13">
        <f t="shared" si="51"/>
        <v>1233.0499944726937</v>
      </c>
      <c r="AC237" s="13">
        <f t="shared" si="52"/>
        <v>58525.717582632766</v>
      </c>
      <c r="AD237" s="1">
        <f t="shared" si="53"/>
        <v>218</v>
      </c>
      <c r="AE237" s="47"/>
    </row>
    <row r="238" spans="17:31" x14ac:dyDescent="0.25">
      <c r="Q238" s="12">
        <v>219</v>
      </c>
      <c r="R238" s="13"/>
      <c r="S238" s="13">
        <f t="shared" si="44"/>
        <v>0</v>
      </c>
      <c r="T238" s="13">
        <f t="shared" si="45"/>
        <v>0</v>
      </c>
      <c r="U238" s="14">
        <f t="shared" si="46"/>
        <v>0</v>
      </c>
      <c r="V238" s="13">
        <f t="shared" si="43"/>
        <v>0</v>
      </c>
      <c r="W238" s="13">
        <f t="shared" si="47"/>
        <v>0</v>
      </c>
      <c r="X238" s="12">
        <v>219</v>
      </c>
      <c r="Y238" s="13">
        <f t="shared" si="48"/>
        <v>58525.717582632766</v>
      </c>
      <c r="Z238" s="13">
        <f t="shared" si="49"/>
        <v>1432.2458863963786</v>
      </c>
      <c r="AA238" s="14">
        <f t="shared" si="50"/>
        <v>195.08572527544254</v>
      </c>
      <c r="AB238" s="13">
        <f t="shared" si="51"/>
        <v>1237.1601611209362</v>
      </c>
      <c r="AC238" s="13">
        <f t="shared" si="52"/>
        <v>57288.557421511832</v>
      </c>
      <c r="AD238" s="1">
        <f t="shared" si="53"/>
        <v>219</v>
      </c>
      <c r="AE238" s="47"/>
    </row>
    <row r="239" spans="17:31" x14ac:dyDescent="0.25">
      <c r="Q239" s="12">
        <v>220</v>
      </c>
      <c r="R239" s="13"/>
      <c r="S239" s="13">
        <f t="shared" si="44"/>
        <v>0</v>
      </c>
      <c r="T239" s="13">
        <f t="shared" si="45"/>
        <v>0</v>
      </c>
      <c r="U239" s="14">
        <f t="shared" si="46"/>
        <v>0</v>
      </c>
      <c r="V239" s="13">
        <f t="shared" si="43"/>
        <v>0</v>
      </c>
      <c r="W239" s="13">
        <f t="shared" si="47"/>
        <v>0</v>
      </c>
      <c r="X239" s="12">
        <v>220</v>
      </c>
      <c r="Y239" s="13">
        <f t="shared" si="48"/>
        <v>57288.557421511832</v>
      </c>
      <c r="Z239" s="13">
        <f t="shared" si="49"/>
        <v>1432.2458863963786</v>
      </c>
      <c r="AA239" s="14">
        <f t="shared" si="50"/>
        <v>190.96185807170613</v>
      </c>
      <c r="AB239" s="13">
        <f t="shared" si="51"/>
        <v>1241.2840283246726</v>
      </c>
      <c r="AC239" s="13">
        <f t="shared" si="52"/>
        <v>56047.273393187163</v>
      </c>
      <c r="AD239" s="1">
        <f t="shared" si="53"/>
        <v>220</v>
      </c>
      <c r="AE239" s="47"/>
    </row>
    <row r="240" spans="17:31" x14ac:dyDescent="0.25">
      <c r="Q240" s="12">
        <v>221</v>
      </c>
      <c r="R240" s="13"/>
      <c r="S240" s="13">
        <f t="shared" si="44"/>
        <v>0</v>
      </c>
      <c r="T240" s="13">
        <f t="shared" si="45"/>
        <v>0</v>
      </c>
      <c r="U240" s="14">
        <f t="shared" si="46"/>
        <v>0</v>
      </c>
      <c r="V240" s="13">
        <f t="shared" si="43"/>
        <v>0</v>
      </c>
      <c r="W240" s="13">
        <f t="shared" si="47"/>
        <v>0</v>
      </c>
      <c r="X240" s="12">
        <v>221</v>
      </c>
      <c r="Y240" s="13">
        <f t="shared" si="48"/>
        <v>56047.273393187163</v>
      </c>
      <c r="Z240" s="13">
        <f t="shared" si="49"/>
        <v>1432.2458863963786</v>
      </c>
      <c r="AA240" s="14">
        <f t="shared" si="50"/>
        <v>186.8242446439572</v>
      </c>
      <c r="AB240" s="13">
        <f t="shared" si="51"/>
        <v>1245.4216417524215</v>
      </c>
      <c r="AC240" s="13">
        <f t="shared" si="52"/>
        <v>54801.85175143474</v>
      </c>
      <c r="AD240" s="1">
        <f t="shared" si="53"/>
        <v>221</v>
      </c>
      <c r="AE240" s="47"/>
    </row>
    <row r="241" spans="17:31" x14ac:dyDescent="0.25">
      <c r="Q241" s="12">
        <v>222</v>
      </c>
      <c r="R241" s="13"/>
      <c r="S241" s="13">
        <f t="shared" si="44"/>
        <v>0</v>
      </c>
      <c r="T241" s="13">
        <f t="shared" si="45"/>
        <v>0</v>
      </c>
      <c r="U241" s="14">
        <f t="shared" si="46"/>
        <v>0</v>
      </c>
      <c r="V241" s="13">
        <f t="shared" si="43"/>
        <v>0</v>
      </c>
      <c r="W241" s="13">
        <f t="shared" si="47"/>
        <v>0</v>
      </c>
      <c r="X241" s="12">
        <v>222</v>
      </c>
      <c r="Y241" s="13">
        <f t="shared" si="48"/>
        <v>54801.85175143474</v>
      </c>
      <c r="Z241" s="13">
        <f t="shared" si="49"/>
        <v>1432.2458863963786</v>
      </c>
      <c r="AA241" s="14">
        <f t="shared" si="50"/>
        <v>182.67283917144914</v>
      </c>
      <c r="AB241" s="13">
        <f t="shared" si="51"/>
        <v>1249.5730472249295</v>
      </c>
      <c r="AC241" s="13">
        <f t="shared" si="52"/>
        <v>53552.278704209813</v>
      </c>
      <c r="AD241" s="1">
        <f t="shared" si="53"/>
        <v>222</v>
      </c>
      <c r="AE241" s="47"/>
    </row>
    <row r="242" spans="17:31" x14ac:dyDescent="0.25">
      <c r="Q242" s="12">
        <v>223</v>
      </c>
      <c r="R242" s="13"/>
      <c r="S242" s="13">
        <f t="shared" si="44"/>
        <v>0</v>
      </c>
      <c r="T242" s="13">
        <f t="shared" si="45"/>
        <v>0</v>
      </c>
      <c r="U242" s="14">
        <f t="shared" si="46"/>
        <v>0</v>
      </c>
      <c r="V242" s="13">
        <f t="shared" si="43"/>
        <v>0</v>
      </c>
      <c r="W242" s="13">
        <f t="shared" si="47"/>
        <v>0</v>
      </c>
      <c r="X242" s="12">
        <v>223</v>
      </c>
      <c r="Y242" s="13">
        <f t="shared" si="48"/>
        <v>53552.278704209813</v>
      </c>
      <c r="Z242" s="13">
        <f t="shared" si="49"/>
        <v>1432.2458863963786</v>
      </c>
      <c r="AA242" s="14">
        <f t="shared" si="50"/>
        <v>178.50759568069938</v>
      </c>
      <c r="AB242" s="13">
        <f t="shared" si="51"/>
        <v>1253.7382907156793</v>
      </c>
      <c r="AC242" s="13">
        <f t="shared" si="52"/>
        <v>52298.540413494135</v>
      </c>
      <c r="AD242" s="1">
        <f t="shared" si="53"/>
        <v>223</v>
      </c>
      <c r="AE242" s="47"/>
    </row>
    <row r="243" spans="17:31" x14ac:dyDescent="0.25">
      <c r="Q243" s="12">
        <v>224</v>
      </c>
      <c r="R243" s="13"/>
      <c r="S243" s="13">
        <f t="shared" si="44"/>
        <v>0</v>
      </c>
      <c r="T243" s="13">
        <f t="shared" si="45"/>
        <v>0</v>
      </c>
      <c r="U243" s="14">
        <f t="shared" si="46"/>
        <v>0</v>
      </c>
      <c r="V243" s="13">
        <f t="shared" si="43"/>
        <v>0</v>
      </c>
      <c r="W243" s="13">
        <f t="shared" si="47"/>
        <v>0</v>
      </c>
      <c r="X243" s="12">
        <v>224</v>
      </c>
      <c r="Y243" s="13">
        <f t="shared" si="48"/>
        <v>52298.540413494135</v>
      </c>
      <c r="Z243" s="13">
        <f t="shared" si="49"/>
        <v>1432.2458863963786</v>
      </c>
      <c r="AA243" s="14">
        <f t="shared" si="50"/>
        <v>174.32846804498047</v>
      </c>
      <c r="AB243" s="13">
        <f t="shared" si="51"/>
        <v>1257.9174183513983</v>
      </c>
      <c r="AC243" s="13">
        <f t="shared" si="52"/>
        <v>51040.622995142738</v>
      </c>
      <c r="AD243" s="1">
        <f t="shared" si="53"/>
        <v>224</v>
      </c>
      <c r="AE243" s="47"/>
    </row>
    <row r="244" spans="17:31" x14ac:dyDescent="0.25">
      <c r="Q244" s="12">
        <v>225</v>
      </c>
      <c r="R244" s="13"/>
      <c r="S244" s="13">
        <f t="shared" si="44"/>
        <v>0</v>
      </c>
      <c r="T244" s="13">
        <f t="shared" si="45"/>
        <v>0</v>
      </c>
      <c r="U244" s="14">
        <f t="shared" si="46"/>
        <v>0</v>
      </c>
      <c r="V244" s="13">
        <f t="shared" si="43"/>
        <v>0</v>
      </c>
      <c r="W244" s="13">
        <f t="shared" si="47"/>
        <v>0</v>
      </c>
      <c r="X244" s="12">
        <v>225</v>
      </c>
      <c r="Y244" s="13">
        <f t="shared" si="48"/>
        <v>51040.622995142738</v>
      </c>
      <c r="Z244" s="13">
        <f t="shared" si="49"/>
        <v>1432.2458863963786</v>
      </c>
      <c r="AA244" s="14">
        <f t="shared" si="50"/>
        <v>170.13540998380913</v>
      </c>
      <c r="AB244" s="13">
        <f t="shared" si="51"/>
        <v>1262.1104764125696</v>
      </c>
      <c r="AC244" s="13">
        <f t="shared" si="52"/>
        <v>49778.512518730167</v>
      </c>
      <c r="AD244" s="1">
        <f t="shared" si="53"/>
        <v>225</v>
      </c>
      <c r="AE244" s="47"/>
    </row>
    <row r="245" spans="17:31" x14ac:dyDescent="0.25">
      <c r="Q245" s="12">
        <v>226</v>
      </c>
      <c r="R245" s="13"/>
      <c r="S245" s="13">
        <f t="shared" si="44"/>
        <v>0</v>
      </c>
      <c r="T245" s="13">
        <f t="shared" si="45"/>
        <v>0</v>
      </c>
      <c r="U245" s="14">
        <f t="shared" si="46"/>
        <v>0</v>
      </c>
      <c r="V245" s="13">
        <f t="shared" si="43"/>
        <v>0</v>
      </c>
      <c r="W245" s="13">
        <f t="shared" si="47"/>
        <v>0</v>
      </c>
      <c r="X245" s="12">
        <v>226</v>
      </c>
      <c r="Y245" s="13">
        <f t="shared" si="48"/>
        <v>49778.512518730167</v>
      </c>
      <c r="Z245" s="13">
        <f t="shared" si="49"/>
        <v>1432.2458863963786</v>
      </c>
      <c r="AA245" s="14">
        <f t="shared" si="50"/>
        <v>165.9283750624339</v>
      </c>
      <c r="AB245" s="13">
        <f t="shared" si="51"/>
        <v>1266.3175113339448</v>
      </c>
      <c r="AC245" s="13">
        <f t="shared" si="52"/>
        <v>48512.195007396222</v>
      </c>
      <c r="AD245" s="1">
        <f t="shared" si="53"/>
        <v>226</v>
      </c>
      <c r="AE245" s="47"/>
    </row>
    <row r="246" spans="17:31" x14ac:dyDescent="0.25">
      <c r="Q246" s="12">
        <v>227</v>
      </c>
      <c r="R246" s="13"/>
      <c r="S246" s="13">
        <f t="shared" si="44"/>
        <v>0</v>
      </c>
      <c r="T246" s="13">
        <f t="shared" si="45"/>
        <v>0</v>
      </c>
      <c r="U246" s="14">
        <f t="shared" si="46"/>
        <v>0</v>
      </c>
      <c r="V246" s="13">
        <f t="shared" si="43"/>
        <v>0</v>
      </c>
      <c r="W246" s="13">
        <f t="shared" si="47"/>
        <v>0</v>
      </c>
      <c r="X246" s="12">
        <v>227</v>
      </c>
      <c r="Y246" s="13">
        <f t="shared" si="48"/>
        <v>48512.195007396222</v>
      </c>
      <c r="Z246" s="13">
        <f t="shared" si="49"/>
        <v>1432.2458863963786</v>
      </c>
      <c r="AA246" s="14">
        <f t="shared" si="50"/>
        <v>161.70731669132076</v>
      </c>
      <c r="AB246" s="13">
        <f t="shared" si="51"/>
        <v>1270.5385697050579</v>
      </c>
      <c r="AC246" s="13">
        <f t="shared" si="52"/>
        <v>47241.656437691163</v>
      </c>
      <c r="AD246" s="1">
        <f t="shared" si="53"/>
        <v>227</v>
      </c>
      <c r="AE246" s="47"/>
    </row>
    <row r="247" spans="17:31" x14ac:dyDescent="0.25">
      <c r="Q247" s="12">
        <v>228</v>
      </c>
      <c r="R247" s="13">
        <f>C39</f>
        <v>0</v>
      </c>
      <c r="S247" s="13">
        <f t="shared" si="44"/>
        <v>0</v>
      </c>
      <c r="T247" s="13">
        <f t="shared" si="45"/>
        <v>0</v>
      </c>
      <c r="U247" s="14">
        <f t="shared" si="46"/>
        <v>0</v>
      </c>
      <c r="V247" s="13">
        <f t="shared" si="43"/>
        <v>0</v>
      </c>
      <c r="W247" s="13">
        <f t="shared" si="47"/>
        <v>0</v>
      </c>
      <c r="X247" s="12">
        <v>228</v>
      </c>
      <c r="Y247" s="13">
        <f t="shared" si="48"/>
        <v>47241.656437691163</v>
      </c>
      <c r="Z247" s="13">
        <f t="shared" si="49"/>
        <v>1432.2458863963786</v>
      </c>
      <c r="AA247" s="14">
        <f t="shared" si="50"/>
        <v>157.47218812563722</v>
      </c>
      <c r="AB247" s="13">
        <f t="shared" si="51"/>
        <v>1274.7736982707415</v>
      </c>
      <c r="AC247" s="13">
        <f t="shared" si="52"/>
        <v>45966.88273942042</v>
      </c>
      <c r="AD247" s="1">
        <f t="shared" si="53"/>
        <v>228</v>
      </c>
      <c r="AE247" s="47"/>
    </row>
    <row r="248" spans="17:31" x14ac:dyDescent="0.25">
      <c r="Q248" s="12">
        <v>229</v>
      </c>
      <c r="R248" s="13"/>
      <c r="S248" s="13">
        <f t="shared" si="44"/>
        <v>0</v>
      </c>
      <c r="T248" s="13">
        <f t="shared" si="45"/>
        <v>0</v>
      </c>
      <c r="U248" s="14">
        <f t="shared" si="46"/>
        <v>0</v>
      </c>
      <c r="V248" s="13">
        <f t="shared" si="43"/>
        <v>0</v>
      </c>
      <c r="W248" s="13">
        <f t="shared" si="47"/>
        <v>0</v>
      </c>
      <c r="X248" s="12">
        <v>229</v>
      </c>
      <c r="Y248" s="13">
        <f t="shared" si="48"/>
        <v>45966.88273942042</v>
      </c>
      <c r="Z248" s="13">
        <f t="shared" si="49"/>
        <v>1432.2458863963786</v>
      </c>
      <c r="AA248" s="14">
        <f t="shared" si="50"/>
        <v>153.22294246473473</v>
      </c>
      <c r="AB248" s="13">
        <f t="shared" si="51"/>
        <v>1279.022943931644</v>
      </c>
      <c r="AC248" s="13">
        <f t="shared" si="52"/>
        <v>44687.859795488774</v>
      </c>
      <c r="AD248" s="1">
        <f t="shared" si="53"/>
        <v>229</v>
      </c>
      <c r="AE248" s="47"/>
    </row>
    <row r="249" spans="17:31" x14ac:dyDescent="0.25">
      <c r="Q249" s="12">
        <v>230</v>
      </c>
      <c r="R249" s="13"/>
      <c r="S249" s="13">
        <f t="shared" si="44"/>
        <v>0</v>
      </c>
      <c r="T249" s="13">
        <f t="shared" si="45"/>
        <v>0</v>
      </c>
      <c r="U249" s="14">
        <f t="shared" si="46"/>
        <v>0</v>
      </c>
      <c r="V249" s="13">
        <f t="shared" si="43"/>
        <v>0</v>
      </c>
      <c r="W249" s="13">
        <f t="shared" si="47"/>
        <v>0</v>
      </c>
      <c r="X249" s="12">
        <v>230</v>
      </c>
      <c r="Y249" s="13">
        <f t="shared" si="48"/>
        <v>44687.859795488774</v>
      </c>
      <c r="Z249" s="13">
        <f t="shared" si="49"/>
        <v>1432.2458863963786</v>
      </c>
      <c r="AA249" s="14">
        <f t="shared" si="50"/>
        <v>148.95953265162925</v>
      </c>
      <c r="AB249" s="13">
        <f t="shared" si="51"/>
        <v>1283.2863537447495</v>
      </c>
      <c r="AC249" s="13">
        <f t="shared" si="52"/>
        <v>43404.573441744025</v>
      </c>
      <c r="AD249" s="1">
        <f t="shared" si="53"/>
        <v>230</v>
      </c>
      <c r="AE249" s="47"/>
    </row>
    <row r="250" spans="17:31" x14ac:dyDescent="0.25">
      <c r="Q250" s="12">
        <v>231</v>
      </c>
      <c r="R250" s="13"/>
      <c r="S250" s="13">
        <f t="shared" si="44"/>
        <v>0</v>
      </c>
      <c r="T250" s="13">
        <f t="shared" si="45"/>
        <v>0</v>
      </c>
      <c r="U250" s="14">
        <f t="shared" si="46"/>
        <v>0</v>
      </c>
      <c r="V250" s="13">
        <f t="shared" si="43"/>
        <v>0</v>
      </c>
      <c r="W250" s="13">
        <f t="shared" si="47"/>
        <v>0</v>
      </c>
      <c r="X250" s="12">
        <v>231</v>
      </c>
      <c r="Y250" s="13">
        <f t="shared" si="48"/>
        <v>43404.573441744025</v>
      </c>
      <c r="Z250" s="13">
        <f t="shared" si="49"/>
        <v>1432.2458863963786</v>
      </c>
      <c r="AA250" s="14">
        <f t="shared" si="50"/>
        <v>144.6819114724801</v>
      </c>
      <c r="AB250" s="13">
        <f t="shared" si="51"/>
        <v>1287.5639749238985</v>
      </c>
      <c r="AC250" s="13">
        <f t="shared" si="52"/>
        <v>42117.009466820127</v>
      </c>
      <c r="AD250" s="1">
        <f t="shared" si="53"/>
        <v>231</v>
      </c>
      <c r="AE250" s="47"/>
    </row>
    <row r="251" spans="17:31" x14ac:dyDescent="0.25">
      <c r="Q251" s="12">
        <v>232</v>
      </c>
      <c r="R251" s="13"/>
      <c r="S251" s="13">
        <f t="shared" si="44"/>
        <v>0</v>
      </c>
      <c r="T251" s="13">
        <f t="shared" si="45"/>
        <v>0</v>
      </c>
      <c r="U251" s="14">
        <f t="shared" si="46"/>
        <v>0</v>
      </c>
      <c r="V251" s="13">
        <f t="shared" si="43"/>
        <v>0</v>
      </c>
      <c r="W251" s="13">
        <f t="shared" si="47"/>
        <v>0</v>
      </c>
      <c r="X251" s="12">
        <v>232</v>
      </c>
      <c r="Y251" s="13">
        <f t="shared" si="48"/>
        <v>42117.009466820127</v>
      </c>
      <c r="Z251" s="13">
        <f t="shared" si="49"/>
        <v>1432.2458863963786</v>
      </c>
      <c r="AA251" s="14">
        <f t="shared" si="50"/>
        <v>140.3900315560671</v>
      </c>
      <c r="AB251" s="13">
        <f t="shared" si="51"/>
        <v>1291.8558548403116</v>
      </c>
      <c r="AC251" s="13">
        <f t="shared" si="52"/>
        <v>40825.153611979818</v>
      </c>
      <c r="AD251" s="1">
        <f t="shared" si="53"/>
        <v>232</v>
      </c>
      <c r="AE251" s="47"/>
    </row>
    <row r="252" spans="17:31" x14ac:dyDescent="0.25">
      <c r="Q252" s="12">
        <v>233</v>
      </c>
      <c r="R252" s="13"/>
      <c r="S252" s="13">
        <f t="shared" si="44"/>
        <v>0</v>
      </c>
      <c r="T252" s="13">
        <f t="shared" si="45"/>
        <v>0</v>
      </c>
      <c r="U252" s="14">
        <f t="shared" si="46"/>
        <v>0</v>
      </c>
      <c r="V252" s="13">
        <f t="shared" si="43"/>
        <v>0</v>
      </c>
      <c r="W252" s="13">
        <f t="shared" si="47"/>
        <v>0</v>
      </c>
      <c r="X252" s="12">
        <v>233</v>
      </c>
      <c r="Y252" s="13">
        <f t="shared" si="48"/>
        <v>40825.153611979818</v>
      </c>
      <c r="Z252" s="13">
        <f t="shared" si="49"/>
        <v>1432.2458863963786</v>
      </c>
      <c r="AA252" s="14">
        <f t="shared" si="50"/>
        <v>136.08384537326606</v>
      </c>
      <c r="AB252" s="13">
        <f t="shared" si="51"/>
        <v>1296.1620410231126</v>
      </c>
      <c r="AC252" s="13">
        <f t="shared" si="52"/>
        <v>39528.991570956707</v>
      </c>
      <c r="AD252" s="1">
        <f t="shared" si="53"/>
        <v>233</v>
      </c>
      <c r="AE252" s="47"/>
    </row>
    <row r="253" spans="17:31" x14ac:dyDescent="0.25">
      <c r="Q253" s="12">
        <v>234</v>
      </c>
      <c r="R253" s="13"/>
      <c r="S253" s="13">
        <f t="shared" si="44"/>
        <v>0</v>
      </c>
      <c r="T253" s="13">
        <f t="shared" si="45"/>
        <v>0</v>
      </c>
      <c r="U253" s="14">
        <f t="shared" si="46"/>
        <v>0</v>
      </c>
      <c r="V253" s="13">
        <f t="shared" si="43"/>
        <v>0</v>
      </c>
      <c r="W253" s="13">
        <f t="shared" si="47"/>
        <v>0</v>
      </c>
      <c r="X253" s="12">
        <v>234</v>
      </c>
      <c r="Y253" s="13">
        <f t="shared" si="48"/>
        <v>39528.991570956707</v>
      </c>
      <c r="Z253" s="13">
        <f t="shared" si="49"/>
        <v>1432.2458863963786</v>
      </c>
      <c r="AA253" s="14">
        <f t="shared" si="50"/>
        <v>131.76330523652237</v>
      </c>
      <c r="AB253" s="13">
        <f t="shared" si="51"/>
        <v>1300.4825811598562</v>
      </c>
      <c r="AC253" s="13">
        <f t="shared" si="52"/>
        <v>38228.50898979685</v>
      </c>
      <c r="AD253" s="1">
        <f t="shared" si="53"/>
        <v>234</v>
      </c>
      <c r="AE253" s="47"/>
    </row>
    <row r="254" spans="17:31" x14ac:dyDescent="0.25">
      <c r="Q254" s="12">
        <v>235</v>
      </c>
      <c r="R254" s="13"/>
      <c r="S254" s="13">
        <f t="shared" si="44"/>
        <v>0</v>
      </c>
      <c r="T254" s="13">
        <f t="shared" si="45"/>
        <v>0</v>
      </c>
      <c r="U254" s="14">
        <f t="shared" si="46"/>
        <v>0</v>
      </c>
      <c r="V254" s="13">
        <f t="shared" si="43"/>
        <v>0</v>
      </c>
      <c r="W254" s="13">
        <f t="shared" si="47"/>
        <v>0</v>
      </c>
      <c r="X254" s="12">
        <v>235</v>
      </c>
      <c r="Y254" s="13">
        <f t="shared" si="48"/>
        <v>38228.50898979685</v>
      </c>
      <c r="Z254" s="13">
        <f t="shared" si="49"/>
        <v>1432.2458863963786</v>
      </c>
      <c r="AA254" s="14">
        <f t="shared" si="50"/>
        <v>127.42836329932284</v>
      </c>
      <c r="AB254" s="13">
        <f t="shared" si="51"/>
        <v>1304.8175230970558</v>
      </c>
      <c r="AC254" s="13">
        <f t="shared" si="52"/>
        <v>36923.691466699791</v>
      </c>
      <c r="AD254" s="1">
        <f t="shared" si="53"/>
        <v>235</v>
      </c>
      <c r="AE254" s="47"/>
    </row>
    <row r="255" spans="17:31" x14ac:dyDescent="0.25">
      <c r="Q255" s="12">
        <v>236</v>
      </c>
      <c r="R255" s="13"/>
      <c r="S255" s="13">
        <f t="shared" si="44"/>
        <v>0</v>
      </c>
      <c r="T255" s="13">
        <f t="shared" si="45"/>
        <v>0</v>
      </c>
      <c r="U255" s="14">
        <f t="shared" si="46"/>
        <v>0</v>
      </c>
      <c r="V255" s="13">
        <f t="shared" si="43"/>
        <v>0</v>
      </c>
      <c r="W255" s="13">
        <f t="shared" si="47"/>
        <v>0</v>
      </c>
      <c r="X255" s="12">
        <v>236</v>
      </c>
      <c r="Y255" s="13">
        <f t="shared" si="48"/>
        <v>36923.691466699791</v>
      </c>
      <c r="Z255" s="13">
        <f t="shared" si="49"/>
        <v>1432.2458863963786</v>
      </c>
      <c r="AA255" s="14">
        <f t="shared" si="50"/>
        <v>123.07897155566597</v>
      </c>
      <c r="AB255" s="13">
        <f t="shared" si="51"/>
        <v>1309.1669148407127</v>
      </c>
      <c r="AC255" s="13">
        <f t="shared" si="52"/>
        <v>35614.524551859082</v>
      </c>
      <c r="AD255" s="1">
        <f t="shared" si="53"/>
        <v>236</v>
      </c>
      <c r="AE255" s="47"/>
    </row>
    <row r="256" spans="17:31" x14ac:dyDescent="0.25">
      <c r="Q256" s="12">
        <v>237</v>
      </c>
      <c r="R256" s="13"/>
      <c r="S256" s="13">
        <f t="shared" si="44"/>
        <v>0</v>
      </c>
      <c r="T256" s="13">
        <f t="shared" si="45"/>
        <v>0</v>
      </c>
      <c r="U256" s="14">
        <f t="shared" si="46"/>
        <v>0</v>
      </c>
      <c r="V256" s="13">
        <f t="shared" si="43"/>
        <v>0</v>
      </c>
      <c r="W256" s="13">
        <f t="shared" si="47"/>
        <v>0</v>
      </c>
      <c r="X256" s="12">
        <v>237</v>
      </c>
      <c r="Y256" s="13">
        <f t="shared" si="48"/>
        <v>35614.524551859082</v>
      </c>
      <c r="Z256" s="13">
        <f t="shared" si="49"/>
        <v>1432.2458863963786</v>
      </c>
      <c r="AA256" s="14">
        <f t="shared" si="50"/>
        <v>118.71508183953027</v>
      </c>
      <c r="AB256" s="13">
        <f t="shared" si="51"/>
        <v>1313.5308045568484</v>
      </c>
      <c r="AC256" s="13">
        <f t="shared" si="52"/>
        <v>34300.993747302236</v>
      </c>
      <c r="AD256" s="1">
        <f t="shared" si="53"/>
        <v>237</v>
      </c>
      <c r="AE256" s="47"/>
    </row>
    <row r="257" spans="17:31" x14ac:dyDescent="0.25">
      <c r="Q257" s="12">
        <v>238</v>
      </c>
      <c r="R257" s="13"/>
      <c r="S257" s="13">
        <f t="shared" si="44"/>
        <v>0</v>
      </c>
      <c r="T257" s="13">
        <f t="shared" si="45"/>
        <v>0</v>
      </c>
      <c r="U257" s="14">
        <f t="shared" si="46"/>
        <v>0</v>
      </c>
      <c r="V257" s="13">
        <f t="shared" si="43"/>
        <v>0</v>
      </c>
      <c r="W257" s="13">
        <f t="shared" si="47"/>
        <v>0</v>
      </c>
      <c r="X257" s="12">
        <v>238</v>
      </c>
      <c r="Y257" s="13">
        <f t="shared" si="48"/>
        <v>34300.993747302236</v>
      </c>
      <c r="Z257" s="13">
        <f t="shared" si="49"/>
        <v>1432.2458863963786</v>
      </c>
      <c r="AA257" s="14">
        <f t="shared" si="50"/>
        <v>114.33664582434079</v>
      </c>
      <c r="AB257" s="13">
        <f t="shared" si="51"/>
        <v>1317.9092405720378</v>
      </c>
      <c r="AC257" s="13">
        <f t="shared" si="52"/>
        <v>32983.0845067302</v>
      </c>
      <c r="AD257" s="1">
        <f t="shared" si="53"/>
        <v>238</v>
      </c>
      <c r="AE257" s="47"/>
    </row>
    <row r="258" spans="17:31" x14ac:dyDescent="0.25">
      <c r="Q258" s="12">
        <v>239</v>
      </c>
      <c r="R258" s="13"/>
      <c r="S258" s="13">
        <f t="shared" si="44"/>
        <v>0</v>
      </c>
      <c r="T258" s="13">
        <f t="shared" si="45"/>
        <v>0</v>
      </c>
      <c r="U258" s="14">
        <f t="shared" si="46"/>
        <v>0</v>
      </c>
      <c r="V258" s="13">
        <f t="shared" si="43"/>
        <v>0</v>
      </c>
      <c r="W258" s="13">
        <f t="shared" si="47"/>
        <v>0</v>
      </c>
      <c r="X258" s="12">
        <v>239</v>
      </c>
      <c r="Y258" s="13">
        <f t="shared" si="48"/>
        <v>32983.0845067302</v>
      </c>
      <c r="Z258" s="13">
        <f t="shared" si="49"/>
        <v>1432.2458863963786</v>
      </c>
      <c r="AA258" s="14">
        <f t="shared" si="50"/>
        <v>109.943615022434</v>
      </c>
      <c r="AB258" s="13">
        <f t="shared" si="51"/>
        <v>1322.3022713739447</v>
      </c>
      <c r="AC258" s="13">
        <f t="shared" si="52"/>
        <v>31660.782235356255</v>
      </c>
      <c r="AD258" s="1">
        <f t="shared" si="53"/>
        <v>239</v>
      </c>
      <c r="AE258" s="47"/>
    </row>
    <row r="259" spans="17:31" x14ac:dyDescent="0.25">
      <c r="Q259" s="12">
        <v>240</v>
      </c>
      <c r="R259" s="13">
        <f>C40</f>
        <v>0</v>
      </c>
      <c r="S259" s="13">
        <f t="shared" si="44"/>
        <v>0</v>
      </c>
      <c r="T259" s="13">
        <f t="shared" si="45"/>
        <v>0</v>
      </c>
      <c r="U259" s="14">
        <f t="shared" si="46"/>
        <v>0</v>
      </c>
      <c r="V259" s="13">
        <f t="shared" si="43"/>
        <v>0</v>
      </c>
      <c r="W259" s="13">
        <f t="shared" si="47"/>
        <v>0</v>
      </c>
      <c r="X259" s="12">
        <v>240</v>
      </c>
      <c r="Y259" s="13">
        <f t="shared" si="48"/>
        <v>31660.782235356255</v>
      </c>
      <c r="Z259" s="13">
        <f t="shared" si="49"/>
        <v>1432.2458863963786</v>
      </c>
      <c r="AA259" s="14">
        <f t="shared" si="50"/>
        <v>105.53594078452085</v>
      </c>
      <c r="AB259" s="13">
        <f t="shared" si="51"/>
        <v>1326.7099456118578</v>
      </c>
      <c r="AC259" s="13">
        <f t="shared" si="52"/>
        <v>30334.072289744396</v>
      </c>
      <c r="AD259" s="1">
        <f t="shared" si="53"/>
        <v>240</v>
      </c>
      <c r="AE259" s="47"/>
    </row>
    <row r="260" spans="17:31" x14ac:dyDescent="0.25">
      <c r="Q260" s="12">
        <v>241</v>
      </c>
      <c r="R260" s="13"/>
      <c r="S260" s="13">
        <f t="shared" si="44"/>
        <v>0</v>
      </c>
      <c r="T260" s="13">
        <f t="shared" si="45"/>
        <v>0</v>
      </c>
      <c r="U260" s="14">
        <f t="shared" si="46"/>
        <v>0</v>
      </c>
      <c r="V260" s="13">
        <f t="shared" si="43"/>
        <v>0</v>
      </c>
      <c r="W260" s="13">
        <f t="shared" si="47"/>
        <v>0</v>
      </c>
      <c r="X260" s="12">
        <v>241</v>
      </c>
      <c r="Y260" s="13">
        <f t="shared" si="48"/>
        <v>30334.072289744396</v>
      </c>
      <c r="Z260" s="13">
        <f t="shared" si="49"/>
        <v>1432.2458863963786</v>
      </c>
      <c r="AA260" s="14">
        <f t="shared" si="50"/>
        <v>101.113574299148</v>
      </c>
      <c r="AB260" s="13">
        <f t="shared" si="51"/>
        <v>1331.1323120972306</v>
      </c>
      <c r="AC260" s="13">
        <f t="shared" si="52"/>
        <v>29002.939977647166</v>
      </c>
      <c r="AD260" s="1">
        <f t="shared" si="53"/>
        <v>241</v>
      </c>
      <c r="AE260" s="47"/>
    </row>
    <row r="261" spans="17:31" x14ac:dyDescent="0.25">
      <c r="Q261" s="12">
        <v>242</v>
      </c>
      <c r="R261" s="13"/>
      <c r="S261" s="13">
        <f t="shared" si="44"/>
        <v>0</v>
      </c>
      <c r="T261" s="13">
        <f t="shared" si="45"/>
        <v>0</v>
      </c>
      <c r="U261" s="14">
        <f t="shared" si="46"/>
        <v>0</v>
      </c>
      <c r="V261" s="13">
        <f t="shared" si="43"/>
        <v>0</v>
      </c>
      <c r="W261" s="13">
        <f t="shared" si="47"/>
        <v>0</v>
      </c>
      <c r="X261" s="12">
        <v>242</v>
      </c>
      <c r="Y261" s="13">
        <f t="shared" si="48"/>
        <v>29002.939977647166</v>
      </c>
      <c r="Z261" s="13">
        <f t="shared" si="49"/>
        <v>1432.2458863963786</v>
      </c>
      <c r="AA261" s="14">
        <f t="shared" si="50"/>
        <v>96.676466592157226</v>
      </c>
      <c r="AB261" s="13">
        <f t="shared" si="51"/>
        <v>1335.5694198042215</v>
      </c>
      <c r="AC261" s="13">
        <f t="shared" si="52"/>
        <v>27667.370557842944</v>
      </c>
      <c r="AD261" s="1">
        <f t="shared" si="53"/>
        <v>242</v>
      </c>
      <c r="AE261" s="47"/>
    </row>
    <row r="262" spans="17:31" x14ac:dyDescent="0.25">
      <c r="Q262" s="12">
        <v>243</v>
      </c>
      <c r="R262" s="13"/>
      <c r="S262" s="13">
        <f t="shared" si="44"/>
        <v>0</v>
      </c>
      <c r="T262" s="13">
        <f t="shared" si="45"/>
        <v>0</v>
      </c>
      <c r="U262" s="14">
        <f t="shared" si="46"/>
        <v>0</v>
      </c>
      <c r="V262" s="13">
        <f t="shared" si="43"/>
        <v>0</v>
      </c>
      <c r="W262" s="13">
        <f t="shared" si="47"/>
        <v>0</v>
      </c>
      <c r="X262" s="12">
        <v>243</v>
      </c>
      <c r="Y262" s="13">
        <f t="shared" si="48"/>
        <v>27667.370557842944</v>
      </c>
      <c r="Z262" s="13">
        <f t="shared" si="49"/>
        <v>1432.2458863963786</v>
      </c>
      <c r="AA262" s="14">
        <f t="shared" si="50"/>
        <v>92.224568526143159</v>
      </c>
      <c r="AB262" s="13">
        <f t="shared" si="51"/>
        <v>1340.0213178702354</v>
      </c>
      <c r="AC262" s="13">
        <f t="shared" si="52"/>
        <v>26327.349239972707</v>
      </c>
      <c r="AD262" s="1">
        <f t="shared" si="53"/>
        <v>243</v>
      </c>
      <c r="AE262" s="47"/>
    </row>
    <row r="263" spans="17:31" x14ac:dyDescent="0.25">
      <c r="Q263" s="12">
        <v>244</v>
      </c>
      <c r="R263" s="13"/>
      <c r="S263" s="13">
        <f t="shared" si="44"/>
        <v>0</v>
      </c>
      <c r="T263" s="13">
        <f t="shared" si="45"/>
        <v>0</v>
      </c>
      <c r="U263" s="14">
        <f t="shared" si="46"/>
        <v>0</v>
      </c>
      <c r="V263" s="13">
        <f t="shared" si="43"/>
        <v>0</v>
      </c>
      <c r="W263" s="13">
        <f t="shared" si="47"/>
        <v>0</v>
      </c>
      <c r="X263" s="12">
        <v>244</v>
      </c>
      <c r="Y263" s="13">
        <f t="shared" si="48"/>
        <v>26327.349239972707</v>
      </c>
      <c r="Z263" s="13">
        <f t="shared" si="49"/>
        <v>1432.2458863963786</v>
      </c>
      <c r="AA263" s="14">
        <f t="shared" si="50"/>
        <v>87.75783079990903</v>
      </c>
      <c r="AB263" s="13">
        <f t="shared" si="51"/>
        <v>1344.4880555964696</v>
      </c>
      <c r="AC263" s="13">
        <f t="shared" si="52"/>
        <v>24982.861184376237</v>
      </c>
      <c r="AD263" s="1">
        <f t="shared" si="53"/>
        <v>244</v>
      </c>
      <c r="AE263" s="47"/>
    </row>
    <row r="264" spans="17:31" x14ac:dyDescent="0.25">
      <c r="Q264" s="12">
        <v>245</v>
      </c>
      <c r="R264" s="13"/>
      <c r="S264" s="13">
        <f t="shared" si="44"/>
        <v>0</v>
      </c>
      <c r="T264" s="13">
        <f t="shared" si="45"/>
        <v>0</v>
      </c>
      <c r="U264" s="14">
        <f t="shared" si="46"/>
        <v>0</v>
      </c>
      <c r="V264" s="13">
        <f t="shared" si="43"/>
        <v>0</v>
      </c>
      <c r="W264" s="13">
        <f t="shared" si="47"/>
        <v>0</v>
      </c>
      <c r="X264" s="12">
        <v>245</v>
      </c>
      <c r="Y264" s="13">
        <f t="shared" si="48"/>
        <v>24982.861184376237</v>
      </c>
      <c r="Z264" s="13">
        <f t="shared" si="49"/>
        <v>1432.2458863963786</v>
      </c>
      <c r="AA264" s="14">
        <f t="shared" si="50"/>
        <v>83.276203947920791</v>
      </c>
      <c r="AB264" s="13">
        <f t="shared" si="51"/>
        <v>1348.9696824484579</v>
      </c>
      <c r="AC264" s="13">
        <f t="shared" si="52"/>
        <v>23633.891501927781</v>
      </c>
      <c r="AD264" s="1">
        <f t="shared" si="53"/>
        <v>245</v>
      </c>
      <c r="AE264" s="47"/>
    </row>
    <row r="265" spans="17:31" x14ac:dyDescent="0.25">
      <c r="Q265" s="12">
        <v>246</v>
      </c>
      <c r="R265" s="13"/>
      <c r="S265" s="13">
        <f t="shared" si="44"/>
        <v>0</v>
      </c>
      <c r="T265" s="13">
        <f t="shared" si="45"/>
        <v>0</v>
      </c>
      <c r="U265" s="14">
        <f t="shared" si="46"/>
        <v>0</v>
      </c>
      <c r="V265" s="13">
        <f t="shared" si="43"/>
        <v>0</v>
      </c>
      <c r="W265" s="13">
        <f t="shared" si="47"/>
        <v>0</v>
      </c>
      <c r="X265" s="12">
        <v>246</v>
      </c>
      <c r="Y265" s="13">
        <f t="shared" si="48"/>
        <v>23633.891501927781</v>
      </c>
      <c r="Z265" s="13">
        <f t="shared" si="49"/>
        <v>1432.2458863963786</v>
      </c>
      <c r="AA265" s="14">
        <f t="shared" si="50"/>
        <v>78.779638339759273</v>
      </c>
      <c r="AB265" s="13">
        <f t="shared" si="51"/>
        <v>1353.4662480566194</v>
      </c>
      <c r="AC265" s="13">
        <f t="shared" si="52"/>
        <v>22280.425253871163</v>
      </c>
      <c r="AD265" s="1">
        <f t="shared" si="53"/>
        <v>246</v>
      </c>
      <c r="AE265" s="47"/>
    </row>
    <row r="266" spans="17:31" x14ac:dyDescent="0.25">
      <c r="Q266" s="12">
        <v>247</v>
      </c>
      <c r="R266" s="13"/>
      <c r="S266" s="13">
        <f t="shared" si="44"/>
        <v>0</v>
      </c>
      <c r="T266" s="13">
        <f t="shared" si="45"/>
        <v>0</v>
      </c>
      <c r="U266" s="14">
        <f t="shared" si="46"/>
        <v>0</v>
      </c>
      <c r="V266" s="13">
        <f t="shared" si="43"/>
        <v>0</v>
      </c>
      <c r="W266" s="13">
        <f t="shared" si="47"/>
        <v>0</v>
      </c>
      <c r="X266" s="12">
        <v>247</v>
      </c>
      <c r="Y266" s="13">
        <f t="shared" si="48"/>
        <v>22280.425253871163</v>
      </c>
      <c r="Z266" s="13">
        <f t="shared" si="49"/>
        <v>1432.2458863963786</v>
      </c>
      <c r="AA266" s="14">
        <f t="shared" si="50"/>
        <v>74.26808417957055</v>
      </c>
      <c r="AB266" s="13">
        <f t="shared" si="51"/>
        <v>1357.9778022168082</v>
      </c>
      <c r="AC266" s="13">
        <f t="shared" si="52"/>
        <v>20922.447451654356</v>
      </c>
      <c r="AD266" s="1">
        <f t="shared" si="53"/>
        <v>247</v>
      </c>
      <c r="AE266" s="47"/>
    </row>
    <row r="267" spans="17:31" x14ac:dyDescent="0.25">
      <c r="Q267" s="12">
        <v>248</v>
      </c>
      <c r="R267" s="13"/>
      <c r="S267" s="13">
        <f t="shared" si="44"/>
        <v>0</v>
      </c>
      <c r="T267" s="13">
        <f t="shared" si="45"/>
        <v>0</v>
      </c>
      <c r="U267" s="14">
        <f t="shared" si="46"/>
        <v>0</v>
      </c>
      <c r="V267" s="13">
        <f t="shared" si="43"/>
        <v>0</v>
      </c>
      <c r="W267" s="13">
        <f t="shared" si="47"/>
        <v>0</v>
      </c>
      <c r="X267" s="12">
        <v>248</v>
      </c>
      <c r="Y267" s="13">
        <f t="shared" si="48"/>
        <v>20922.447451654356</v>
      </c>
      <c r="Z267" s="13">
        <f t="shared" si="49"/>
        <v>1432.2458863963786</v>
      </c>
      <c r="AA267" s="14">
        <f t="shared" si="50"/>
        <v>69.741491505514517</v>
      </c>
      <c r="AB267" s="13">
        <f t="shared" si="51"/>
        <v>1362.5043948908642</v>
      </c>
      <c r="AC267" s="13">
        <f t="shared" si="52"/>
        <v>19559.943056763492</v>
      </c>
      <c r="AD267" s="1">
        <f t="shared" si="53"/>
        <v>248</v>
      </c>
      <c r="AE267" s="47"/>
    </row>
    <row r="268" spans="17:31" x14ac:dyDescent="0.25">
      <c r="Q268" s="12">
        <v>249</v>
      </c>
      <c r="R268" s="13"/>
      <c r="S268" s="13">
        <f t="shared" si="44"/>
        <v>0</v>
      </c>
      <c r="T268" s="13">
        <f t="shared" si="45"/>
        <v>0</v>
      </c>
      <c r="U268" s="14">
        <f t="shared" si="46"/>
        <v>0</v>
      </c>
      <c r="V268" s="13">
        <f t="shared" si="43"/>
        <v>0</v>
      </c>
      <c r="W268" s="13">
        <f t="shared" si="47"/>
        <v>0</v>
      </c>
      <c r="X268" s="12">
        <v>249</v>
      </c>
      <c r="Y268" s="13">
        <f t="shared" si="48"/>
        <v>19559.943056763492</v>
      </c>
      <c r="Z268" s="13">
        <f t="shared" si="49"/>
        <v>1432.2458863963786</v>
      </c>
      <c r="AA268" s="14">
        <f t="shared" si="50"/>
        <v>65.199810189211647</v>
      </c>
      <c r="AB268" s="13">
        <f t="shared" si="51"/>
        <v>1367.0460762071671</v>
      </c>
      <c r="AC268" s="13">
        <f t="shared" si="52"/>
        <v>18192.896980556325</v>
      </c>
      <c r="AD268" s="1">
        <f t="shared" si="53"/>
        <v>249</v>
      </c>
      <c r="AE268" s="47"/>
    </row>
    <row r="269" spans="17:31" x14ac:dyDescent="0.25">
      <c r="Q269" s="12">
        <v>250</v>
      </c>
      <c r="R269" s="13"/>
      <c r="S269" s="13">
        <f t="shared" si="44"/>
        <v>0</v>
      </c>
      <c r="T269" s="13">
        <f t="shared" si="45"/>
        <v>0</v>
      </c>
      <c r="U269" s="14">
        <f t="shared" si="46"/>
        <v>0</v>
      </c>
      <c r="V269" s="13">
        <f t="shared" si="43"/>
        <v>0</v>
      </c>
      <c r="W269" s="13">
        <f t="shared" si="47"/>
        <v>0</v>
      </c>
      <c r="X269" s="12">
        <v>250</v>
      </c>
      <c r="Y269" s="13">
        <f t="shared" si="48"/>
        <v>18192.896980556325</v>
      </c>
      <c r="Z269" s="13">
        <f t="shared" si="49"/>
        <v>1432.2458863963786</v>
      </c>
      <c r="AA269" s="14">
        <f t="shared" si="50"/>
        <v>60.642989935187749</v>
      </c>
      <c r="AB269" s="13">
        <f t="shared" si="51"/>
        <v>1371.602896461191</v>
      </c>
      <c r="AC269" s="13">
        <f t="shared" si="52"/>
        <v>16821.294084095134</v>
      </c>
      <c r="AD269" s="1">
        <f t="shared" si="53"/>
        <v>250</v>
      </c>
      <c r="AE269" s="47"/>
    </row>
    <row r="270" spans="17:31" x14ac:dyDescent="0.25">
      <c r="Q270" s="12">
        <v>251</v>
      </c>
      <c r="R270" s="13"/>
      <c r="S270" s="13">
        <f t="shared" si="44"/>
        <v>0</v>
      </c>
      <c r="T270" s="13">
        <f t="shared" si="45"/>
        <v>0</v>
      </c>
      <c r="U270" s="14">
        <f t="shared" si="46"/>
        <v>0</v>
      </c>
      <c r="V270" s="13">
        <f t="shared" si="43"/>
        <v>0</v>
      </c>
      <c r="W270" s="13">
        <f t="shared" si="47"/>
        <v>0</v>
      </c>
      <c r="X270" s="12">
        <v>251</v>
      </c>
      <c r="Y270" s="13">
        <f t="shared" si="48"/>
        <v>16821.294084095134</v>
      </c>
      <c r="Z270" s="13">
        <f t="shared" si="49"/>
        <v>1432.2458863963786</v>
      </c>
      <c r="AA270" s="14">
        <f t="shared" si="50"/>
        <v>56.070980280317116</v>
      </c>
      <c r="AB270" s="13">
        <f t="shared" si="51"/>
        <v>1376.1749061160615</v>
      </c>
      <c r="AC270" s="13">
        <f t="shared" si="52"/>
        <v>15445.119177979073</v>
      </c>
      <c r="AD270" s="1">
        <f t="shared" si="53"/>
        <v>251</v>
      </c>
      <c r="AE270" s="47"/>
    </row>
    <row r="271" spans="17:31" x14ac:dyDescent="0.25">
      <c r="Q271" s="12">
        <v>252</v>
      </c>
      <c r="R271" s="13">
        <f>C41</f>
        <v>0</v>
      </c>
      <c r="S271" s="13">
        <f t="shared" si="44"/>
        <v>0</v>
      </c>
      <c r="T271" s="13">
        <f t="shared" si="45"/>
        <v>0</v>
      </c>
      <c r="U271" s="14">
        <f t="shared" si="46"/>
        <v>0</v>
      </c>
      <c r="V271" s="13">
        <f t="shared" si="43"/>
        <v>0</v>
      </c>
      <c r="W271" s="13">
        <f t="shared" si="47"/>
        <v>0</v>
      </c>
      <c r="X271" s="12">
        <v>252</v>
      </c>
      <c r="Y271" s="13">
        <f t="shared" si="48"/>
        <v>15445.119177979073</v>
      </c>
      <c r="Z271" s="13">
        <f t="shared" si="49"/>
        <v>1432.2458863963786</v>
      </c>
      <c r="AA271" s="14">
        <f t="shared" si="50"/>
        <v>51.48373059326358</v>
      </c>
      <c r="AB271" s="13">
        <f t="shared" si="51"/>
        <v>1380.7621558031151</v>
      </c>
      <c r="AC271" s="13">
        <f t="shared" si="52"/>
        <v>14064.357022175958</v>
      </c>
      <c r="AD271" s="1">
        <f t="shared" si="53"/>
        <v>252</v>
      </c>
      <c r="AE271" s="47"/>
    </row>
    <row r="272" spans="17:31" x14ac:dyDescent="0.25">
      <c r="Q272" s="12">
        <v>253</v>
      </c>
      <c r="R272" s="13"/>
      <c r="S272" s="13">
        <f t="shared" si="44"/>
        <v>0</v>
      </c>
      <c r="T272" s="13">
        <f t="shared" si="45"/>
        <v>0</v>
      </c>
      <c r="U272" s="14">
        <f t="shared" si="46"/>
        <v>0</v>
      </c>
      <c r="V272" s="13">
        <f t="shared" si="43"/>
        <v>0</v>
      </c>
      <c r="W272" s="13">
        <f t="shared" si="47"/>
        <v>0</v>
      </c>
      <c r="X272" s="12">
        <v>253</v>
      </c>
      <c r="Y272" s="13">
        <f t="shared" si="48"/>
        <v>14064.357022175958</v>
      </c>
      <c r="Z272" s="13">
        <f t="shared" si="49"/>
        <v>1432.2458863963786</v>
      </c>
      <c r="AA272" s="14">
        <f t="shared" si="50"/>
        <v>46.881190073919861</v>
      </c>
      <c r="AB272" s="13">
        <f t="shared" si="51"/>
        <v>1385.3646963224587</v>
      </c>
      <c r="AC272" s="13">
        <f t="shared" si="52"/>
        <v>12678.9923258535</v>
      </c>
      <c r="AD272" s="1">
        <f t="shared" si="53"/>
        <v>253</v>
      </c>
      <c r="AE272" s="47"/>
    </row>
    <row r="273" spans="17:31" x14ac:dyDescent="0.25">
      <c r="Q273" s="12">
        <v>254</v>
      </c>
      <c r="R273" s="13"/>
      <c r="S273" s="13">
        <f t="shared" si="44"/>
        <v>0</v>
      </c>
      <c r="T273" s="13">
        <f t="shared" si="45"/>
        <v>0</v>
      </c>
      <c r="U273" s="14">
        <f t="shared" si="46"/>
        <v>0</v>
      </c>
      <c r="V273" s="13">
        <f t="shared" si="43"/>
        <v>0</v>
      </c>
      <c r="W273" s="13">
        <f t="shared" si="47"/>
        <v>0</v>
      </c>
      <c r="X273" s="12">
        <v>254</v>
      </c>
      <c r="Y273" s="13">
        <f t="shared" si="48"/>
        <v>12678.9923258535</v>
      </c>
      <c r="Z273" s="13">
        <f t="shared" si="49"/>
        <v>1432.2458863963786</v>
      </c>
      <c r="AA273" s="14">
        <f t="shared" si="50"/>
        <v>42.263307752845002</v>
      </c>
      <c r="AB273" s="13">
        <f t="shared" si="51"/>
        <v>1389.9825786435335</v>
      </c>
      <c r="AC273" s="13">
        <f t="shared" si="52"/>
        <v>11289.009747209966</v>
      </c>
      <c r="AD273" s="1">
        <f t="shared" si="53"/>
        <v>254</v>
      </c>
      <c r="AE273" s="47"/>
    </row>
    <row r="274" spans="17:31" x14ac:dyDescent="0.25">
      <c r="Q274" s="12">
        <v>255</v>
      </c>
      <c r="R274" s="13"/>
      <c r="S274" s="13">
        <f t="shared" si="44"/>
        <v>0</v>
      </c>
      <c r="T274" s="13">
        <f t="shared" si="45"/>
        <v>0</v>
      </c>
      <c r="U274" s="14">
        <f t="shared" si="46"/>
        <v>0</v>
      </c>
      <c r="V274" s="13">
        <f t="shared" si="43"/>
        <v>0</v>
      </c>
      <c r="W274" s="13">
        <f t="shared" si="47"/>
        <v>0</v>
      </c>
      <c r="X274" s="12">
        <v>255</v>
      </c>
      <c r="Y274" s="13">
        <f t="shared" si="48"/>
        <v>11289.009747209966</v>
      </c>
      <c r="Z274" s="13">
        <f t="shared" si="49"/>
        <v>1432.2458863963786</v>
      </c>
      <c r="AA274" s="14">
        <f t="shared" si="50"/>
        <v>37.63003249069989</v>
      </c>
      <c r="AB274" s="13">
        <f t="shared" si="51"/>
        <v>1394.6158539056787</v>
      </c>
      <c r="AC274" s="13">
        <f t="shared" si="52"/>
        <v>9894.3938933042882</v>
      </c>
      <c r="AD274" s="1">
        <f t="shared" si="53"/>
        <v>255</v>
      </c>
      <c r="AE274" s="47"/>
    </row>
    <row r="275" spans="17:31" x14ac:dyDescent="0.25">
      <c r="Q275" s="12">
        <v>256</v>
      </c>
      <c r="R275" s="13"/>
      <c r="S275" s="13">
        <f t="shared" si="44"/>
        <v>0</v>
      </c>
      <c r="T275" s="13">
        <f t="shared" si="45"/>
        <v>0</v>
      </c>
      <c r="U275" s="14">
        <f t="shared" si="46"/>
        <v>0</v>
      </c>
      <c r="V275" s="13">
        <f t="shared" si="43"/>
        <v>0</v>
      </c>
      <c r="W275" s="13">
        <f t="shared" si="47"/>
        <v>0</v>
      </c>
      <c r="X275" s="12">
        <v>256</v>
      </c>
      <c r="Y275" s="13">
        <f t="shared" si="48"/>
        <v>9894.3938933042882</v>
      </c>
      <c r="Z275" s="13">
        <f t="shared" si="49"/>
        <v>1432.2458863963786</v>
      </c>
      <c r="AA275" s="14">
        <f t="shared" si="50"/>
        <v>32.981312977680965</v>
      </c>
      <c r="AB275" s="13">
        <f t="shared" si="51"/>
        <v>1399.2645734186976</v>
      </c>
      <c r="AC275" s="13">
        <f t="shared" si="52"/>
        <v>8495.129319885591</v>
      </c>
      <c r="AD275" s="1">
        <f t="shared" si="53"/>
        <v>256</v>
      </c>
      <c r="AE275" s="47"/>
    </row>
    <row r="276" spans="17:31" x14ac:dyDescent="0.25">
      <c r="Q276" s="12">
        <v>257</v>
      </c>
      <c r="R276" s="13"/>
      <c r="S276" s="13">
        <f t="shared" si="44"/>
        <v>0</v>
      </c>
      <c r="T276" s="13">
        <f t="shared" si="45"/>
        <v>0</v>
      </c>
      <c r="U276" s="14">
        <f t="shared" si="46"/>
        <v>0</v>
      </c>
      <c r="V276" s="13">
        <f t="shared" ref="V276:V339" si="54">T276-U276</f>
        <v>0</v>
      </c>
      <c r="W276" s="13">
        <f t="shared" si="47"/>
        <v>0</v>
      </c>
      <c r="X276" s="12">
        <v>257</v>
      </c>
      <c r="Y276" s="13">
        <f t="shared" si="48"/>
        <v>8495.129319885591</v>
      </c>
      <c r="Z276" s="13">
        <f t="shared" si="49"/>
        <v>1432.2458863963786</v>
      </c>
      <c r="AA276" s="14">
        <f t="shared" si="50"/>
        <v>28.317097732951968</v>
      </c>
      <c r="AB276" s="13">
        <f t="shared" si="51"/>
        <v>1403.9287886634268</v>
      </c>
      <c r="AC276" s="13">
        <f t="shared" si="52"/>
        <v>7091.2005312221645</v>
      </c>
      <c r="AD276" s="1">
        <f t="shared" si="53"/>
        <v>257</v>
      </c>
      <c r="AE276" s="47"/>
    </row>
    <row r="277" spans="17:31" x14ac:dyDescent="0.25">
      <c r="Q277" s="12">
        <v>258</v>
      </c>
      <c r="R277" s="13"/>
      <c r="S277" s="13">
        <f t="shared" ref="S277:S340" si="55">W276</f>
        <v>0</v>
      </c>
      <c r="T277" s="13">
        <f t="shared" ref="T277:T340" si="56">IF(S277&gt;PMT($E$5/12,$E$8*12,-$E$6,0,)+R277+$E$9,PMT($E$5/12,$E$8*12,-$E$6,0,)+R277+$E$9,S277+U277)</f>
        <v>0</v>
      </c>
      <c r="U277" s="14">
        <f t="shared" ref="U277:U340" si="57">S277*$E$5/12</f>
        <v>0</v>
      </c>
      <c r="V277" s="13">
        <f t="shared" si="54"/>
        <v>0</v>
      </c>
      <c r="W277" s="13">
        <f t="shared" ref="W277:W340" si="58">S277-V277</f>
        <v>0</v>
      </c>
      <c r="X277" s="12">
        <v>258</v>
      </c>
      <c r="Y277" s="13">
        <f t="shared" ref="Y277:Y340" si="59">AC276</f>
        <v>7091.2005312221645</v>
      </c>
      <c r="Z277" s="13">
        <f t="shared" ref="Z277:Z340" si="60">IF(Y277&gt;PMT($E$5/12,$E$8*12,-$E$6,0,),PMT($E$5/12,$E$8*12,-$E$6,0,),Y277+AA277)</f>
        <v>1432.2458863963786</v>
      </c>
      <c r="AA277" s="14">
        <f t="shared" ref="AA277:AA340" si="61">Y277*$E$5/12</f>
        <v>23.637335104073884</v>
      </c>
      <c r="AB277" s="13">
        <f t="shared" ref="AB277:AB340" si="62">Z277-AA277</f>
        <v>1408.6085512923048</v>
      </c>
      <c r="AC277" s="13">
        <f t="shared" ref="AC277:AC340" si="63">Y277-AB277</f>
        <v>5682.5919799298599</v>
      </c>
      <c r="AD277" s="1">
        <f t="shared" ref="AD277:AD340" si="64">X277</f>
        <v>258</v>
      </c>
      <c r="AE277" s="47"/>
    </row>
    <row r="278" spans="17:31" x14ac:dyDescent="0.25">
      <c r="Q278" s="12">
        <v>259</v>
      </c>
      <c r="R278" s="13"/>
      <c r="S278" s="13">
        <f t="shared" si="55"/>
        <v>0</v>
      </c>
      <c r="T278" s="13">
        <f t="shared" si="56"/>
        <v>0</v>
      </c>
      <c r="U278" s="14">
        <f t="shared" si="57"/>
        <v>0</v>
      </c>
      <c r="V278" s="13">
        <f t="shared" si="54"/>
        <v>0</v>
      </c>
      <c r="W278" s="13">
        <f t="shared" si="58"/>
        <v>0</v>
      </c>
      <c r="X278" s="12">
        <v>259</v>
      </c>
      <c r="Y278" s="13">
        <f t="shared" si="59"/>
        <v>5682.5919799298599</v>
      </c>
      <c r="Z278" s="13">
        <f t="shared" si="60"/>
        <v>1432.2458863963786</v>
      </c>
      <c r="AA278" s="14">
        <f t="shared" si="61"/>
        <v>18.941973266432868</v>
      </c>
      <c r="AB278" s="13">
        <f t="shared" si="62"/>
        <v>1413.3039131299458</v>
      </c>
      <c r="AC278" s="13">
        <f t="shared" si="63"/>
        <v>4269.2880667999143</v>
      </c>
      <c r="AD278" s="1">
        <f t="shared" si="64"/>
        <v>259</v>
      </c>
      <c r="AE278" s="47"/>
    </row>
    <row r="279" spans="17:31" x14ac:dyDescent="0.25">
      <c r="Q279" s="12">
        <v>260</v>
      </c>
      <c r="R279" s="13"/>
      <c r="S279" s="13">
        <f t="shared" si="55"/>
        <v>0</v>
      </c>
      <c r="T279" s="13">
        <f t="shared" si="56"/>
        <v>0</v>
      </c>
      <c r="U279" s="14">
        <f t="shared" si="57"/>
        <v>0</v>
      </c>
      <c r="V279" s="13">
        <f t="shared" si="54"/>
        <v>0</v>
      </c>
      <c r="W279" s="13">
        <f t="shared" si="58"/>
        <v>0</v>
      </c>
      <c r="X279" s="12">
        <v>260</v>
      </c>
      <c r="Y279" s="13">
        <f t="shared" si="59"/>
        <v>4269.2880667999143</v>
      </c>
      <c r="Z279" s="13">
        <f t="shared" si="60"/>
        <v>1432.2458863963786</v>
      </c>
      <c r="AA279" s="14">
        <f t="shared" si="61"/>
        <v>14.230960222666381</v>
      </c>
      <c r="AB279" s="13">
        <f t="shared" si="62"/>
        <v>1418.0149261737122</v>
      </c>
      <c r="AC279" s="13">
        <f t="shared" si="63"/>
        <v>2851.2731406262019</v>
      </c>
      <c r="AD279" s="1">
        <f t="shared" si="64"/>
        <v>260</v>
      </c>
      <c r="AE279" s="47"/>
    </row>
    <row r="280" spans="17:31" x14ac:dyDescent="0.25">
      <c r="Q280" s="12">
        <v>261</v>
      </c>
      <c r="R280" s="13"/>
      <c r="S280" s="13">
        <f t="shared" si="55"/>
        <v>0</v>
      </c>
      <c r="T280" s="13">
        <f t="shared" si="56"/>
        <v>0</v>
      </c>
      <c r="U280" s="14">
        <f t="shared" si="57"/>
        <v>0</v>
      </c>
      <c r="V280" s="13">
        <f t="shared" si="54"/>
        <v>0</v>
      </c>
      <c r="W280" s="13">
        <f t="shared" si="58"/>
        <v>0</v>
      </c>
      <c r="X280" s="12">
        <v>261</v>
      </c>
      <c r="Y280" s="13">
        <f t="shared" si="59"/>
        <v>2851.2731406262019</v>
      </c>
      <c r="Z280" s="13">
        <f t="shared" si="60"/>
        <v>1432.2458863963786</v>
      </c>
      <c r="AA280" s="14">
        <f t="shared" si="61"/>
        <v>9.5042438020873394</v>
      </c>
      <c r="AB280" s="13">
        <f t="shared" si="62"/>
        <v>1422.7416425942913</v>
      </c>
      <c r="AC280" s="13">
        <f t="shared" si="63"/>
        <v>1428.5314980319106</v>
      </c>
      <c r="AD280" s="1">
        <f t="shared" si="64"/>
        <v>261</v>
      </c>
      <c r="AE280" s="47"/>
    </row>
    <row r="281" spans="17:31" x14ac:dyDescent="0.25">
      <c r="Q281" s="12">
        <v>262</v>
      </c>
      <c r="R281" s="13"/>
      <c r="S281" s="13">
        <f t="shared" si="55"/>
        <v>0</v>
      </c>
      <c r="T281" s="13">
        <f t="shared" si="56"/>
        <v>0</v>
      </c>
      <c r="U281" s="14">
        <f t="shared" si="57"/>
        <v>0</v>
      </c>
      <c r="V281" s="13">
        <f t="shared" si="54"/>
        <v>0</v>
      </c>
      <c r="W281" s="13">
        <f t="shared" si="58"/>
        <v>0</v>
      </c>
      <c r="X281" s="12">
        <v>262</v>
      </c>
      <c r="Y281" s="13">
        <f t="shared" si="59"/>
        <v>1428.5314980319106</v>
      </c>
      <c r="Z281" s="13">
        <f t="shared" si="60"/>
        <v>1433.293269692017</v>
      </c>
      <c r="AA281" s="14">
        <f t="shared" si="61"/>
        <v>4.7617716601063682</v>
      </c>
      <c r="AB281" s="13">
        <f t="shared" si="62"/>
        <v>1428.5314980319106</v>
      </c>
      <c r="AC281" s="13">
        <f t="shared" si="63"/>
        <v>0</v>
      </c>
      <c r="AD281" s="1">
        <f t="shared" si="64"/>
        <v>262</v>
      </c>
      <c r="AE281" s="47"/>
    </row>
    <row r="282" spans="17:31" x14ac:dyDescent="0.25">
      <c r="Q282" s="12">
        <v>263</v>
      </c>
      <c r="R282" s="13"/>
      <c r="S282" s="13">
        <f t="shared" si="55"/>
        <v>0</v>
      </c>
      <c r="T282" s="13">
        <f t="shared" si="56"/>
        <v>0</v>
      </c>
      <c r="U282" s="14">
        <f t="shared" si="57"/>
        <v>0</v>
      </c>
      <c r="V282" s="13">
        <f t="shared" si="54"/>
        <v>0</v>
      </c>
      <c r="W282" s="13">
        <f t="shared" si="58"/>
        <v>0</v>
      </c>
      <c r="X282" s="12">
        <v>263</v>
      </c>
      <c r="Y282" s="13">
        <f t="shared" si="59"/>
        <v>0</v>
      </c>
      <c r="Z282" s="13">
        <f t="shared" si="60"/>
        <v>0</v>
      </c>
      <c r="AA282" s="14">
        <f t="shared" si="61"/>
        <v>0</v>
      </c>
      <c r="AB282" s="13">
        <f t="shared" si="62"/>
        <v>0</v>
      </c>
      <c r="AC282" s="13">
        <f t="shared" si="63"/>
        <v>0</v>
      </c>
      <c r="AD282" s="1">
        <f t="shared" si="64"/>
        <v>263</v>
      </c>
      <c r="AE282" s="47"/>
    </row>
    <row r="283" spans="17:31" x14ac:dyDescent="0.25">
      <c r="Q283" s="12">
        <v>264</v>
      </c>
      <c r="R283" s="13">
        <f>C42</f>
        <v>0</v>
      </c>
      <c r="S283" s="13">
        <f t="shared" si="55"/>
        <v>0</v>
      </c>
      <c r="T283" s="13">
        <f t="shared" si="56"/>
        <v>0</v>
      </c>
      <c r="U283" s="14">
        <f t="shared" si="57"/>
        <v>0</v>
      </c>
      <c r="V283" s="13">
        <f t="shared" si="54"/>
        <v>0</v>
      </c>
      <c r="W283" s="13">
        <f t="shared" si="58"/>
        <v>0</v>
      </c>
      <c r="X283" s="12">
        <v>264</v>
      </c>
      <c r="Y283" s="13">
        <f t="shared" si="59"/>
        <v>0</v>
      </c>
      <c r="Z283" s="13">
        <f t="shared" si="60"/>
        <v>0</v>
      </c>
      <c r="AA283" s="14">
        <f t="shared" si="61"/>
        <v>0</v>
      </c>
      <c r="AB283" s="13">
        <f t="shared" si="62"/>
        <v>0</v>
      </c>
      <c r="AC283" s="13">
        <f t="shared" si="63"/>
        <v>0</v>
      </c>
      <c r="AD283" s="1">
        <f t="shared" si="64"/>
        <v>264</v>
      </c>
      <c r="AE283" s="47"/>
    </row>
    <row r="284" spans="17:31" x14ac:dyDescent="0.25">
      <c r="Q284" s="12">
        <v>265</v>
      </c>
      <c r="R284" s="13"/>
      <c r="S284" s="13">
        <f t="shared" si="55"/>
        <v>0</v>
      </c>
      <c r="T284" s="13">
        <f t="shared" si="56"/>
        <v>0</v>
      </c>
      <c r="U284" s="14">
        <f t="shared" si="57"/>
        <v>0</v>
      </c>
      <c r="V284" s="13">
        <f t="shared" si="54"/>
        <v>0</v>
      </c>
      <c r="W284" s="13">
        <f t="shared" si="58"/>
        <v>0</v>
      </c>
      <c r="X284" s="12">
        <v>265</v>
      </c>
      <c r="Y284" s="13">
        <f t="shared" si="59"/>
        <v>0</v>
      </c>
      <c r="Z284" s="13">
        <f t="shared" si="60"/>
        <v>0</v>
      </c>
      <c r="AA284" s="14">
        <f t="shared" si="61"/>
        <v>0</v>
      </c>
      <c r="AB284" s="13">
        <f t="shared" si="62"/>
        <v>0</v>
      </c>
      <c r="AC284" s="13">
        <f t="shared" si="63"/>
        <v>0</v>
      </c>
      <c r="AD284" s="1">
        <f t="shared" si="64"/>
        <v>265</v>
      </c>
      <c r="AE284" s="47"/>
    </row>
    <row r="285" spans="17:31" x14ac:dyDescent="0.25">
      <c r="Q285" s="12">
        <v>266</v>
      </c>
      <c r="R285" s="13"/>
      <c r="S285" s="13">
        <f t="shared" si="55"/>
        <v>0</v>
      </c>
      <c r="T285" s="13">
        <f t="shared" si="56"/>
        <v>0</v>
      </c>
      <c r="U285" s="14">
        <f t="shared" si="57"/>
        <v>0</v>
      </c>
      <c r="V285" s="13">
        <f t="shared" si="54"/>
        <v>0</v>
      </c>
      <c r="W285" s="13">
        <f t="shared" si="58"/>
        <v>0</v>
      </c>
      <c r="X285" s="12">
        <v>266</v>
      </c>
      <c r="Y285" s="13">
        <f t="shared" si="59"/>
        <v>0</v>
      </c>
      <c r="Z285" s="13">
        <f t="shared" si="60"/>
        <v>0</v>
      </c>
      <c r="AA285" s="14">
        <f t="shared" si="61"/>
        <v>0</v>
      </c>
      <c r="AB285" s="13">
        <f t="shared" si="62"/>
        <v>0</v>
      </c>
      <c r="AC285" s="13">
        <f t="shared" si="63"/>
        <v>0</v>
      </c>
      <c r="AD285" s="1">
        <f t="shared" si="64"/>
        <v>266</v>
      </c>
      <c r="AE285" s="47"/>
    </row>
    <row r="286" spans="17:31" x14ac:dyDescent="0.25">
      <c r="Q286" s="12">
        <v>267</v>
      </c>
      <c r="R286" s="13"/>
      <c r="S286" s="13">
        <f t="shared" si="55"/>
        <v>0</v>
      </c>
      <c r="T286" s="13">
        <f t="shared" si="56"/>
        <v>0</v>
      </c>
      <c r="U286" s="14">
        <f t="shared" si="57"/>
        <v>0</v>
      </c>
      <c r="V286" s="13">
        <f t="shared" si="54"/>
        <v>0</v>
      </c>
      <c r="W286" s="13">
        <f t="shared" si="58"/>
        <v>0</v>
      </c>
      <c r="X286" s="12">
        <v>267</v>
      </c>
      <c r="Y286" s="13">
        <f t="shared" si="59"/>
        <v>0</v>
      </c>
      <c r="Z286" s="13">
        <f t="shared" si="60"/>
        <v>0</v>
      </c>
      <c r="AA286" s="14">
        <f t="shared" si="61"/>
        <v>0</v>
      </c>
      <c r="AB286" s="13">
        <f t="shared" si="62"/>
        <v>0</v>
      </c>
      <c r="AC286" s="13">
        <f t="shared" si="63"/>
        <v>0</v>
      </c>
      <c r="AD286" s="1">
        <f t="shared" si="64"/>
        <v>267</v>
      </c>
      <c r="AE286" s="47"/>
    </row>
    <row r="287" spans="17:31" x14ac:dyDescent="0.25">
      <c r="Q287" s="12">
        <v>268</v>
      </c>
      <c r="R287" s="13"/>
      <c r="S287" s="13">
        <f t="shared" si="55"/>
        <v>0</v>
      </c>
      <c r="T287" s="13">
        <f t="shared" si="56"/>
        <v>0</v>
      </c>
      <c r="U287" s="14">
        <f t="shared" si="57"/>
        <v>0</v>
      </c>
      <c r="V287" s="13">
        <f t="shared" si="54"/>
        <v>0</v>
      </c>
      <c r="W287" s="13">
        <f t="shared" si="58"/>
        <v>0</v>
      </c>
      <c r="X287" s="12">
        <v>268</v>
      </c>
      <c r="Y287" s="13">
        <f t="shared" si="59"/>
        <v>0</v>
      </c>
      <c r="Z287" s="13">
        <f t="shared" si="60"/>
        <v>0</v>
      </c>
      <c r="AA287" s="14">
        <f t="shared" si="61"/>
        <v>0</v>
      </c>
      <c r="AB287" s="13">
        <f t="shared" si="62"/>
        <v>0</v>
      </c>
      <c r="AC287" s="13">
        <f t="shared" si="63"/>
        <v>0</v>
      </c>
      <c r="AD287" s="1">
        <f t="shared" si="64"/>
        <v>268</v>
      </c>
      <c r="AE287" s="47"/>
    </row>
    <row r="288" spans="17:31" x14ac:dyDescent="0.25">
      <c r="Q288" s="12">
        <v>269</v>
      </c>
      <c r="R288" s="13"/>
      <c r="S288" s="13">
        <f t="shared" si="55"/>
        <v>0</v>
      </c>
      <c r="T288" s="13">
        <f t="shared" si="56"/>
        <v>0</v>
      </c>
      <c r="U288" s="14">
        <f t="shared" si="57"/>
        <v>0</v>
      </c>
      <c r="V288" s="13">
        <f t="shared" si="54"/>
        <v>0</v>
      </c>
      <c r="W288" s="13">
        <f t="shared" si="58"/>
        <v>0</v>
      </c>
      <c r="X288" s="12">
        <v>269</v>
      </c>
      <c r="Y288" s="13">
        <f t="shared" si="59"/>
        <v>0</v>
      </c>
      <c r="Z288" s="13">
        <f t="shared" si="60"/>
        <v>0</v>
      </c>
      <c r="AA288" s="14">
        <f t="shared" si="61"/>
        <v>0</v>
      </c>
      <c r="AB288" s="13">
        <f t="shared" si="62"/>
        <v>0</v>
      </c>
      <c r="AC288" s="13">
        <f t="shared" si="63"/>
        <v>0</v>
      </c>
      <c r="AD288" s="1">
        <f t="shared" si="64"/>
        <v>269</v>
      </c>
      <c r="AE288" s="47"/>
    </row>
    <row r="289" spans="17:31" x14ac:dyDescent="0.25">
      <c r="Q289" s="12">
        <v>270</v>
      </c>
      <c r="R289" s="13"/>
      <c r="S289" s="13">
        <f t="shared" si="55"/>
        <v>0</v>
      </c>
      <c r="T289" s="13">
        <f t="shared" si="56"/>
        <v>0</v>
      </c>
      <c r="U289" s="14">
        <f t="shared" si="57"/>
        <v>0</v>
      </c>
      <c r="V289" s="13">
        <f t="shared" si="54"/>
        <v>0</v>
      </c>
      <c r="W289" s="13">
        <f t="shared" si="58"/>
        <v>0</v>
      </c>
      <c r="X289" s="12">
        <v>270</v>
      </c>
      <c r="Y289" s="13">
        <f t="shared" si="59"/>
        <v>0</v>
      </c>
      <c r="Z289" s="13">
        <f t="shared" si="60"/>
        <v>0</v>
      </c>
      <c r="AA289" s="14">
        <f t="shared" si="61"/>
        <v>0</v>
      </c>
      <c r="AB289" s="13">
        <f t="shared" si="62"/>
        <v>0</v>
      </c>
      <c r="AC289" s="13">
        <f t="shared" si="63"/>
        <v>0</v>
      </c>
      <c r="AD289" s="1">
        <f t="shared" si="64"/>
        <v>270</v>
      </c>
      <c r="AE289" s="47"/>
    </row>
    <row r="290" spans="17:31" x14ac:dyDescent="0.25">
      <c r="Q290" s="12">
        <v>271</v>
      </c>
      <c r="R290" s="13"/>
      <c r="S290" s="13">
        <f t="shared" si="55"/>
        <v>0</v>
      </c>
      <c r="T290" s="13">
        <f t="shared" si="56"/>
        <v>0</v>
      </c>
      <c r="U290" s="14">
        <f t="shared" si="57"/>
        <v>0</v>
      </c>
      <c r="V290" s="13">
        <f t="shared" si="54"/>
        <v>0</v>
      </c>
      <c r="W290" s="13">
        <f t="shared" si="58"/>
        <v>0</v>
      </c>
      <c r="X290" s="12">
        <v>271</v>
      </c>
      <c r="Y290" s="13">
        <f t="shared" si="59"/>
        <v>0</v>
      </c>
      <c r="Z290" s="13">
        <f t="shared" si="60"/>
        <v>0</v>
      </c>
      <c r="AA290" s="14">
        <f t="shared" si="61"/>
        <v>0</v>
      </c>
      <c r="AB290" s="13">
        <f t="shared" si="62"/>
        <v>0</v>
      </c>
      <c r="AC290" s="13">
        <f t="shared" si="63"/>
        <v>0</v>
      </c>
      <c r="AD290" s="1">
        <f t="shared" si="64"/>
        <v>271</v>
      </c>
      <c r="AE290" s="47"/>
    </row>
    <row r="291" spans="17:31" x14ac:dyDescent="0.25">
      <c r="Q291" s="12">
        <v>272</v>
      </c>
      <c r="R291" s="13"/>
      <c r="S291" s="13">
        <f t="shared" si="55"/>
        <v>0</v>
      </c>
      <c r="T291" s="13">
        <f t="shared" si="56"/>
        <v>0</v>
      </c>
      <c r="U291" s="14">
        <f t="shared" si="57"/>
        <v>0</v>
      </c>
      <c r="V291" s="13">
        <f t="shared" si="54"/>
        <v>0</v>
      </c>
      <c r="W291" s="13">
        <f t="shared" si="58"/>
        <v>0</v>
      </c>
      <c r="X291" s="12">
        <v>272</v>
      </c>
      <c r="Y291" s="13">
        <f t="shared" si="59"/>
        <v>0</v>
      </c>
      <c r="Z291" s="13">
        <f t="shared" si="60"/>
        <v>0</v>
      </c>
      <c r="AA291" s="14">
        <f t="shared" si="61"/>
        <v>0</v>
      </c>
      <c r="AB291" s="13">
        <f t="shared" si="62"/>
        <v>0</v>
      </c>
      <c r="AC291" s="13">
        <f t="shared" si="63"/>
        <v>0</v>
      </c>
      <c r="AD291" s="1">
        <f t="shared" si="64"/>
        <v>272</v>
      </c>
      <c r="AE291" s="47"/>
    </row>
    <row r="292" spans="17:31" x14ac:dyDescent="0.25">
      <c r="Q292" s="12">
        <v>273</v>
      </c>
      <c r="R292" s="13"/>
      <c r="S292" s="13">
        <f t="shared" si="55"/>
        <v>0</v>
      </c>
      <c r="T292" s="13">
        <f t="shared" si="56"/>
        <v>0</v>
      </c>
      <c r="U292" s="14">
        <f t="shared" si="57"/>
        <v>0</v>
      </c>
      <c r="V292" s="13">
        <f t="shared" si="54"/>
        <v>0</v>
      </c>
      <c r="W292" s="13">
        <f t="shared" si="58"/>
        <v>0</v>
      </c>
      <c r="X292" s="12">
        <v>273</v>
      </c>
      <c r="Y292" s="13">
        <f t="shared" si="59"/>
        <v>0</v>
      </c>
      <c r="Z292" s="13">
        <f t="shared" si="60"/>
        <v>0</v>
      </c>
      <c r="AA292" s="14">
        <f t="shared" si="61"/>
        <v>0</v>
      </c>
      <c r="AB292" s="13">
        <f t="shared" si="62"/>
        <v>0</v>
      </c>
      <c r="AC292" s="13">
        <f t="shared" si="63"/>
        <v>0</v>
      </c>
      <c r="AD292" s="1">
        <f t="shared" si="64"/>
        <v>273</v>
      </c>
      <c r="AE292" s="47"/>
    </row>
    <row r="293" spans="17:31" x14ac:dyDescent="0.25">
      <c r="Q293" s="12">
        <v>274</v>
      </c>
      <c r="R293" s="13"/>
      <c r="S293" s="13">
        <f t="shared" si="55"/>
        <v>0</v>
      </c>
      <c r="T293" s="13">
        <f t="shared" si="56"/>
        <v>0</v>
      </c>
      <c r="U293" s="14">
        <f t="shared" si="57"/>
        <v>0</v>
      </c>
      <c r="V293" s="13">
        <f t="shared" si="54"/>
        <v>0</v>
      </c>
      <c r="W293" s="13">
        <f t="shared" si="58"/>
        <v>0</v>
      </c>
      <c r="X293" s="12">
        <v>274</v>
      </c>
      <c r="Y293" s="13">
        <f t="shared" si="59"/>
        <v>0</v>
      </c>
      <c r="Z293" s="13">
        <f t="shared" si="60"/>
        <v>0</v>
      </c>
      <c r="AA293" s="14">
        <f t="shared" si="61"/>
        <v>0</v>
      </c>
      <c r="AB293" s="13">
        <f t="shared" si="62"/>
        <v>0</v>
      </c>
      <c r="AC293" s="13">
        <f t="shared" si="63"/>
        <v>0</v>
      </c>
      <c r="AD293" s="1">
        <f t="shared" si="64"/>
        <v>274</v>
      </c>
      <c r="AE293" s="47"/>
    </row>
    <row r="294" spans="17:31" x14ac:dyDescent="0.25">
      <c r="Q294" s="12">
        <v>275</v>
      </c>
      <c r="R294" s="13"/>
      <c r="S294" s="13">
        <f t="shared" si="55"/>
        <v>0</v>
      </c>
      <c r="T294" s="13">
        <f t="shared" si="56"/>
        <v>0</v>
      </c>
      <c r="U294" s="14">
        <f t="shared" si="57"/>
        <v>0</v>
      </c>
      <c r="V294" s="13">
        <f t="shared" si="54"/>
        <v>0</v>
      </c>
      <c r="W294" s="13">
        <f t="shared" si="58"/>
        <v>0</v>
      </c>
      <c r="X294" s="12">
        <v>275</v>
      </c>
      <c r="Y294" s="13">
        <f t="shared" si="59"/>
        <v>0</v>
      </c>
      <c r="Z294" s="13">
        <f t="shared" si="60"/>
        <v>0</v>
      </c>
      <c r="AA294" s="14">
        <f t="shared" si="61"/>
        <v>0</v>
      </c>
      <c r="AB294" s="13">
        <f t="shared" si="62"/>
        <v>0</v>
      </c>
      <c r="AC294" s="13">
        <f t="shared" si="63"/>
        <v>0</v>
      </c>
      <c r="AD294" s="1">
        <f t="shared" si="64"/>
        <v>275</v>
      </c>
      <c r="AE294" s="47"/>
    </row>
    <row r="295" spans="17:31" x14ac:dyDescent="0.25">
      <c r="Q295" s="12">
        <v>276</v>
      </c>
      <c r="R295" s="13">
        <f>C43</f>
        <v>0</v>
      </c>
      <c r="S295" s="13">
        <f t="shared" si="55"/>
        <v>0</v>
      </c>
      <c r="T295" s="13">
        <f t="shared" si="56"/>
        <v>0</v>
      </c>
      <c r="U295" s="14">
        <f t="shared" si="57"/>
        <v>0</v>
      </c>
      <c r="V295" s="13">
        <f t="shared" si="54"/>
        <v>0</v>
      </c>
      <c r="W295" s="13">
        <f t="shared" si="58"/>
        <v>0</v>
      </c>
      <c r="X295" s="12">
        <v>276</v>
      </c>
      <c r="Y295" s="13">
        <f t="shared" si="59"/>
        <v>0</v>
      </c>
      <c r="Z295" s="13">
        <f t="shared" si="60"/>
        <v>0</v>
      </c>
      <c r="AA295" s="14">
        <f t="shared" si="61"/>
        <v>0</v>
      </c>
      <c r="AB295" s="13">
        <f t="shared" si="62"/>
        <v>0</v>
      </c>
      <c r="AC295" s="13">
        <f t="shared" si="63"/>
        <v>0</v>
      </c>
      <c r="AD295" s="1">
        <f t="shared" si="64"/>
        <v>276</v>
      </c>
      <c r="AE295" s="47"/>
    </row>
    <row r="296" spans="17:31" x14ac:dyDescent="0.25">
      <c r="Q296" s="12">
        <v>277</v>
      </c>
      <c r="R296" s="13"/>
      <c r="S296" s="13">
        <f t="shared" si="55"/>
        <v>0</v>
      </c>
      <c r="T296" s="13">
        <f t="shared" si="56"/>
        <v>0</v>
      </c>
      <c r="U296" s="14">
        <f t="shared" si="57"/>
        <v>0</v>
      </c>
      <c r="V296" s="13">
        <f t="shared" si="54"/>
        <v>0</v>
      </c>
      <c r="W296" s="13">
        <f t="shared" si="58"/>
        <v>0</v>
      </c>
      <c r="X296" s="12">
        <v>277</v>
      </c>
      <c r="Y296" s="13">
        <f t="shared" si="59"/>
        <v>0</v>
      </c>
      <c r="Z296" s="13">
        <f t="shared" si="60"/>
        <v>0</v>
      </c>
      <c r="AA296" s="14">
        <f t="shared" si="61"/>
        <v>0</v>
      </c>
      <c r="AB296" s="13">
        <f t="shared" si="62"/>
        <v>0</v>
      </c>
      <c r="AC296" s="13">
        <f t="shared" si="63"/>
        <v>0</v>
      </c>
      <c r="AD296" s="1">
        <f t="shared" si="64"/>
        <v>277</v>
      </c>
      <c r="AE296" s="47"/>
    </row>
    <row r="297" spans="17:31" x14ac:dyDescent="0.25">
      <c r="Q297" s="12">
        <v>278</v>
      </c>
      <c r="R297" s="13"/>
      <c r="S297" s="13">
        <f t="shared" si="55"/>
        <v>0</v>
      </c>
      <c r="T297" s="13">
        <f t="shared" si="56"/>
        <v>0</v>
      </c>
      <c r="U297" s="14">
        <f t="shared" si="57"/>
        <v>0</v>
      </c>
      <c r="V297" s="13">
        <f t="shared" si="54"/>
        <v>0</v>
      </c>
      <c r="W297" s="13">
        <f t="shared" si="58"/>
        <v>0</v>
      </c>
      <c r="X297" s="12">
        <v>278</v>
      </c>
      <c r="Y297" s="13">
        <f t="shared" si="59"/>
        <v>0</v>
      </c>
      <c r="Z297" s="13">
        <f t="shared" si="60"/>
        <v>0</v>
      </c>
      <c r="AA297" s="14">
        <f t="shared" si="61"/>
        <v>0</v>
      </c>
      <c r="AB297" s="13">
        <f t="shared" si="62"/>
        <v>0</v>
      </c>
      <c r="AC297" s="13">
        <f t="shared" si="63"/>
        <v>0</v>
      </c>
      <c r="AD297" s="1">
        <f t="shared" si="64"/>
        <v>278</v>
      </c>
      <c r="AE297" s="47"/>
    </row>
    <row r="298" spans="17:31" x14ac:dyDescent="0.25">
      <c r="Q298" s="12">
        <v>279</v>
      </c>
      <c r="R298" s="13"/>
      <c r="S298" s="13">
        <f t="shared" si="55"/>
        <v>0</v>
      </c>
      <c r="T298" s="13">
        <f t="shared" si="56"/>
        <v>0</v>
      </c>
      <c r="U298" s="14">
        <f t="shared" si="57"/>
        <v>0</v>
      </c>
      <c r="V298" s="13">
        <f t="shared" si="54"/>
        <v>0</v>
      </c>
      <c r="W298" s="13">
        <f t="shared" si="58"/>
        <v>0</v>
      </c>
      <c r="X298" s="12">
        <v>279</v>
      </c>
      <c r="Y298" s="13">
        <f t="shared" si="59"/>
        <v>0</v>
      </c>
      <c r="Z298" s="13">
        <f t="shared" si="60"/>
        <v>0</v>
      </c>
      <c r="AA298" s="14">
        <f t="shared" si="61"/>
        <v>0</v>
      </c>
      <c r="AB298" s="13">
        <f t="shared" si="62"/>
        <v>0</v>
      </c>
      <c r="AC298" s="13">
        <f t="shared" si="63"/>
        <v>0</v>
      </c>
      <c r="AD298" s="1">
        <f t="shared" si="64"/>
        <v>279</v>
      </c>
      <c r="AE298" s="47"/>
    </row>
    <row r="299" spans="17:31" x14ac:dyDescent="0.25">
      <c r="Q299" s="12">
        <v>280</v>
      </c>
      <c r="R299" s="13"/>
      <c r="S299" s="13">
        <f t="shared" si="55"/>
        <v>0</v>
      </c>
      <c r="T299" s="13">
        <f t="shared" si="56"/>
        <v>0</v>
      </c>
      <c r="U299" s="14">
        <f t="shared" si="57"/>
        <v>0</v>
      </c>
      <c r="V299" s="13">
        <f t="shared" si="54"/>
        <v>0</v>
      </c>
      <c r="W299" s="13">
        <f t="shared" si="58"/>
        <v>0</v>
      </c>
      <c r="X299" s="12">
        <v>280</v>
      </c>
      <c r="Y299" s="13">
        <f t="shared" si="59"/>
        <v>0</v>
      </c>
      <c r="Z299" s="13">
        <f t="shared" si="60"/>
        <v>0</v>
      </c>
      <c r="AA299" s="14">
        <f t="shared" si="61"/>
        <v>0</v>
      </c>
      <c r="AB299" s="13">
        <f t="shared" si="62"/>
        <v>0</v>
      </c>
      <c r="AC299" s="13">
        <f t="shared" si="63"/>
        <v>0</v>
      </c>
      <c r="AD299" s="1">
        <f t="shared" si="64"/>
        <v>280</v>
      </c>
      <c r="AE299" s="47"/>
    </row>
    <row r="300" spans="17:31" x14ac:dyDescent="0.25">
      <c r="Q300" s="12">
        <v>281</v>
      </c>
      <c r="R300" s="13"/>
      <c r="S300" s="13">
        <f t="shared" si="55"/>
        <v>0</v>
      </c>
      <c r="T300" s="13">
        <f t="shared" si="56"/>
        <v>0</v>
      </c>
      <c r="U300" s="14">
        <f t="shared" si="57"/>
        <v>0</v>
      </c>
      <c r="V300" s="13">
        <f t="shared" si="54"/>
        <v>0</v>
      </c>
      <c r="W300" s="13">
        <f t="shared" si="58"/>
        <v>0</v>
      </c>
      <c r="X300" s="12">
        <v>281</v>
      </c>
      <c r="Y300" s="13">
        <f t="shared" si="59"/>
        <v>0</v>
      </c>
      <c r="Z300" s="13">
        <f t="shared" si="60"/>
        <v>0</v>
      </c>
      <c r="AA300" s="14">
        <f t="shared" si="61"/>
        <v>0</v>
      </c>
      <c r="AB300" s="13">
        <f t="shared" si="62"/>
        <v>0</v>
      </c>
      <c r="AC300" s="13">
        <f t="shared" si="63"/>
        <v>0</v>
      </c>
      <c r="AD300" s="1">
        <f t="shared" si="64"/>
        <v>281</v>
      </c>
      <c r="AE300" s="47"/>
    </row>
    <row r="301" spans="17:31" x14ac:dyDescent="0.25">
      <c r="Q301" s="12">
        <v>282</v>
      </c>
      <c r="R301" s="13"/>
      <c r="S301" s="13">
        <f t="shared" si="55"/>
        <v>0</v>
      </c>
      <c r="T301" s="13">
        <f t="shared" si="56"/>
        <v>0</v>
      </c>
      <c r="U301" s="14">
        <f t="shared" si="57"/>
        <v>0</v>
      </c>
      <c r="V301" s="13">
        <f t="shared" si="54"/>
        <v>0</v>
      </c>
      <c r="W301" s="13">
        <f t="shared" si="58"/>
        <v>0</v>
      </c>
      <c r="X301" s="12">
        <v>282</v>
      </c>
      <c r="Y301" s="13">
        <f t="shared" si="59"/>
        <v>0</v>
      </c>
      <c r="Z301" s="13">
        <f t="shared" si="60"/>
        <v>0</v>
      </c>
      <c r="AA301" s="14">
        <f t="shared" si="61"/>
        <v>0</v>
      </c>
      <c r="AB301" s="13">
        <f t="shared" si="62"/>
        <v>0</v>
      </c>
      <c r="AC301" s="13">
        <f t="shared" si="63"/>
        <v>0</v>
      </c>
      <c r="AD301" s="1">
        <f t="shared" si="64"/>
        <v>282</v>
      </c>
      <c r="AE301" s="47"/>
    </row>
    <row r="302" spans="17:31" x14ac:dyDescent="0.25">
      <c r="Q302" s="12">
        <v>283</v>
      </c>
      <c r="R302" s="13"/>
      <c r="S302" s="13">
        <f t="shared" si="55"/>
        <v>0</v>
      </c>
      <c r="T302" s="13">
        <f t="shared" si="56"/>
        <v>0</v>
      </c>
      <c r="U302" s="14">
        <f t="shared" si="57"/>
        <v>0</v>
      </c>
      <c r="V302" s="13">
        <f t="shared" si="54"/>
        <v>0</v>
      </c>
      <c r="W302" s="13">
        <f t="shared" si="58"/>
        <v>0</v>
      </c>
      <c r="X302" s="12">
        <v>283</v>
      </c>
      <c r="Y302" s="13">
        <f t="shared" si="59"/>
        <v>0</v>
      </c>
      <c r="Z302" s="13">
        <f t="shared" si="60"/>
        <v>0</v>
      </c>
      <c r="AA302" s="14">
        <f t="shared" si="61"/>
        <v>0</v>
      </c>
      <c r="AB302" s="13">
        <f t="shared" si="62"/>
        <v>0</v>
      </c>
      <c r="AC302" s="13">
        <f t="shared" si="63"/>
        <v>0</v>
      </c>
      <c r="AD302" s="1">
        <f t="shared" si="64"/>
        <v>283</v>
      </c>
      <c r="AE302" s="47"/>
    </row>
    <row r="303" spans="17:31" x14ac:dyDescent="0.25">
      <c r="Q303" s="12">
        <v>284</v>
      </c>
      <c r="R303" s="13"/>
      <c r="S303" s="13">
        <f t="shared" si="55"/>
        <v>0</v>
      </c>
      <c r="T303" s="13">
        <f t="shared" si="56"/>
        <v>0</v>
      </c>
      <c r="U303" s="14">
        <f t="shared" si="57"/>
        <v>0</v>
      </c>
      <c r="V303" s="13">
        <f t="shared" si="54"/>
        <v>0</v>
      </c>
      <c r="W303" s="13">
        <f t="shared" si="58"/>
        <v>0</v>
      </c>
      <c r="X303" s="12">
        <v>284</v>
      </c>
      <c r="Y303" s="13">
        <f t="shared" si="59"/>
        <v>0</v>
      </c>
      <c r="Z303" s="13">
        <f t="shared" si="60"/>
        <v>0</v>
      </c>
      <c r="AA303" s="14">
        <f t="shared" si="61"/>
        <v>0</v>
      </c>
      <c r="AB303" s="13">
        <f t="shared" si="62"/>
        <v>0</v>
      </c>
      <c r="AC303" s="13">
        <f t="shared" si="63"/>
        <v>0</v>
      </c>
      <c r="AD303" s="1">
        <f t="shared" si="64"/>
        <v>284</v>
      </c>
      <c r="AE303" s="47"/>
    </row>
    <row r="304" spans="17:31" x14ac:dyDescent="0.25">
      <c r="Q304" s="12">
        <v>285</v>
      </c>
      <c r="R304" s="13"/>
      <c r="S304" s="13">
        <f t="shared" si="55"/>
        <v>0</v>
      </c>
      <c r="T304" s="13">
        <f t="shared" si="56"/>
        <v>0</v>
      </c>
      <c r="U304" s="14">
        <f t="shared" si="57"/>
        <v>0</v>
      </c>
      <c r="V304" s="13">
        <f t="shared" si="54"/>
        <v>0</v>
      </c>
      <c r="W304" s="13">
        <f t="shared" si="58"/>
        <v>0</v>
      </c>
      <c r="X304" s="12">
        <v>285</v>
      </c>
      <c r="Y304" s="13">
        <f t="shared" si="59"/>
        <v>0</v>
      </c>
      <c r="Z304" s="13">
        <f t="shared" si="60"/>
        <v>0</v>
      </c>
      <c r="AA304" s="14">
        <f t="shared" si="61"/>
        <v>0</v>
      </c>
      <c r="AB304" s="13">
        <f t="shared" si="62"/>
        <v>0</v>
      </c>
      <c r="AC304" s="13">
        <f t="shared" si="63"/>
        <v>0</v>
      </c>
      <c r="AD304" s="1">
        <f t="shared" si="64"/>
        <v>285</v>
      </c>
      <c r="AE304" s="47"/>
    </row>
    <row r="305" spans="17:31" x14ac:dyDescent="0.25">
      <c r="Q305" s="12">
        <v>286</v>
      </c>
      <c r="R305" s="13"/>
      <c r="S305" s="13">
        <f t="shared" si="55"/>
        <v>0</v>
      </c>
      <c r="T305" s="13">
        <f t="shared" si="56"/>
        <v>0</v>
      </c>
      <c r="U305" s="14">
        <f t="shared" si="57"/>
        <v>0</v>
      </c>
      <c r="V305" s="13">
        <f t="shared" si="54"/>
        <v>0</v>
      </c>
      <c r="W305" s="13">
        <f t="shared" si="58"/>
        <v>0</v>
      </c>
      <c r="X305" s="12">
        <v>286</v>
      </c>
      <c r="Y305" s="13">
        <f t="shared" si="59"/>
        <v>0</v>
      </c>
      <c r="Z305" s="13">
        <f t="shared" si="60"/>
        <v>0</v>
      </c>
      <c r="AA305" s="14">
        <f t="shared" si="61"/>
        <v>0</v>
      </c>
      <c r="AB305" s="13">
        <f t="shared" si="62"/>
        <v>0</v>
      </c>
      <c r="AC305" s="13">
        <f t="shared" si="63"/>
        <v>0</v>
      </c>
      <c r="AD305" s="1">
        <f t="shared" si="64"/>
        <v>286</v>
      </c>
      <c r="AE305" s="47"/>
    </row>
    <row r="306" spans="17:31" x14ac:dyDescent="0.25">
      <c r="Q306" s="12">
        <v>287</v>
      </c>
      <c r="R306" s="13"/>
      <c r="S306" s="13">
        <f t="shared" si="55"/>
        <v>0</v>
      </c>
      <c r="T306" s="13">
        <f t="shared" si="56"/>
        <v>0</v>
      </c>
      <c r="U306" s="14">
        <f t="shared" si="57"/>
        <v>0</v>
      </c>
      <c r="V306" s="13">
        <f t="shared" si="54"/>
        <v>0</v>
      </c>
      <c r="W306" s="13">
        <f t="shared" si="58"/>
        <v>0</v>
      </c>
      <c r="X306" s="12">
        <v>287</v>
      </c>
      <c r="Y306" s="13">
        <f t="shared" si="59"/>
        <v>0</v>
      </c>
      <c r="Z306" s="13">
        <f t="shared" si="60"/>
        <v>0</v>
      </c>
      <c r="AA306" s="14">
        <f t="shared" si="61"/>
        <v>0</v>
      </c>
      <c r="AB306" s="13">
        <f t="shared" si="62"/>
        <v>0</v>
      </c>
      <c r="AC306" s="13">
        <f t="shared" si="63"/>
        <v>0</v>
      </c>
      <c r="AD306" s="1">
        <f t="shared" si="64"/>
        <v>287</v>
      </c>
      <c r="AE306" s="47"/>
    </row>
    <row r="307" spans="17:31" x14ac:dyDescent="0.25">
      <c r="Q307" s="12">
        <v>288</v>
      </c>
      <c r="R307" s="13">
        <f>C44</f>
        <v>0</v>
      </c>
      <c r="S307" s="13">
        <f t="shared" si="55"/>
        <v>0</v>
      </c>
      <c r="T307" s="13">
        <f t="shared" si="56"/>
        <v>0</v>
      </c>
      <c r="U307" s="14">
        <f t="shared" si="57"/>
        <v>0</v>
      </c>
      <c r="V307" s="13">
        <f t="shared" si="54"/>
        <v>0</v>
      </c>
      <c r="W307" s="13">
        <f t="shared" si="58"/>
        <v>0</v>
      </c>
      <c r="X307" s="12">
        <v>288</v>
      </c>
      <c r="Y307" s="13">
        <f t="shared" si="59"/>
        <v>0</v>
      </c>
      <c r="Z307" s="13">
        <f t="shared" si="60"/>
        <v>0</v>
      </c>
      <c r="AA307" s="14">
        <f t="shared" si="61"/>
        <v>0</v>
      </c>
      <c r="AB307" s="13">
        <f t="shared" si="62"/>
        <v>0</v>
      </c>
      <c r="AC307" s="13">
        <f t="shared" si="63"/>
        <v>0</v>
      </c>
      <c r="AD307" s="1">
        <f t="shared" si="64"/>
        <v>288</v>
      </c>
      <c r="AE307" s="47"/>
    </row>
    <row r="308" spans="17:31" x14ac:dyDescent="0.25">
      <c r="Q308" s="12">
        <v>289</v>
      </c>
      <c r="R308" s="13"/>
      <c r="S308" s="13">
        <f t="shared" si="55"/>
        <v>0</v>
      </c>
      <c r="T308" s="13">
        <f t="shared" si="56"/>
        <v>0</v>
      </c>
      <c r="U308" s="14">
        <f t="shared" si="57"/>
        <v>0</v>
      </c>
      <c r="V308" s="13">
        <f t="shared" si="54"/>
        <v>0</v>
      </c>
      <c r="W308" s="13">
        <f t="shared" si="58"/>
        <v>0</v>
      </c>
      <c r="X308" s="12">
        <v>289</v>
      </c>
      <c r="Y308" s="13">
        <f t="shared" si="59"/>
        <v>0</v>
      </c>
      <c r="Z308" s="13">
        <f t="shared" si="60"/>
        <v>0</v>
      </c>
      <c r="AA308" s="14">
        <f t="shared" si="61"/>
        <v>0</v>
      </c>
      <c r="AB308" s="13">
        <f t="shared" si="62"/>
        <v>0</v>
      </c>
      <c r="AC308" s="13">
        <f t="shared" si="63"/>
        <v>0</v>
      </c>
      <c r="AD308" s="1">
        <f t="shared" si="64"/>
        <v>289</v>
      </c>
      <c r="AE308" s="47"/>
    </row>
    <row r="309" spans="17:31" x14ac:dyDescent="0.25">
      <c r="Q309" s="12">
        <v>290</v>
      </c>
      <c r="R309" s="13"/>
      <c r="S309" s="13">
        <f t="shared" si="55"/>
        <v>0</v>
      </c>
      <c r="T309" s="13">
        <f t="shared" si="56"/>
        <v>0</v>
      </c>
      <c r="U309" s="14">
        <f t="shared" si="57"/>
        <v>0</v>
      </c>
      <c r="V309" s="13">
        <f t="shared" si="54"/>
        <v>0</v>
      </c>
      <c r="W309" s="13">
        <f t="shared" si="58"/>
        <v>0</v>
      </c>
      <c r="X309" s="12">
        <v>290</v>
      </c>
      <c r="Y309" s="13">
        <f t="shared" si="59"/>
        <v>0</v>
      </c>
      <c r="Z309" s="13">
        <f t="shared" si="60"/>
        <v>0</v>
      </c>
      <c r="AA309" s="14">
        <f t="shared" si="61"/>
        <v>0</v>
      </c>
      <c r="AB309" s="13">
        <f t="shared" si="62"/>
        <v>0</v>
      </c>
      <c r="AC309" s="13">
        <f t="shared" si="63"/>
        <v>0</v>
      </c>
      <c r="AD309" s="1">
        <f t="shared" si="64"/>
        <v>290</v>
      </c>
      <c r="AE309" s="47"/>
    </row>
    <row r="310" spans="17:31" x14ac:dyDescent="0.25">
      <c r="Q310" s="12">
        <v>291</v>
      </c>
      <c r="R310" s="13"/>
      <c r="S310" s="13">
        <f t="shared" si="55"/>
        <v>0</v>
      </c>
      <c r="T310" s="13">
        <f t="shared" si="56"/>
        <v>0</v>
      </c>
      <c r="U310" s="14">
        <f t="shared" si="57"/>
        <v>0</v>
      </c>
      <c r="V310" s="13">
        <f t="shared" si="54"/>
        <v>0</v>
      </c>
      <c r="W310" s="13">
        <f t="shared" si="58"/>
        <v>0</v>
      </c>
      <c r="X310" s="12">
        <v>291</v>
      </c>
      <c r="Y310" s="13">
        <f t="shared" si="59"/>
        <v>0</v>
      </c>
      <c r="Z310" s="13">
        <f t="shared" si="60"/>
        <v>0</v>
      </c>
      <c r="AA310" s="14">
        <f t="shared" si="61"/>
        <v>0</v>
      </c>
      <c r="AB310" s="13">
        <f t="shared" si="62"/>
        <v>0</v>
      </c>
      <c r="AC310" s="13">
        <f t="shared" si="63"/>
        <v>0</v>
      </c>
      <c r="AD310" s="1">
        <f t="shared" si="64"/>
        <v>291</v>
      </c>
      <c r="AE310" s="47"/>
    </row>
    <row r="311" spans="17:31" x14ac:dyDescent="0.25">
      <c r="Q311" s="12">
        <v>292</v>
      </c>
      <c r="R311" s="13"/>
      <c r="S311" s="13">
        <f t="shared" si="55"/>
        <v>0</v>
      </c>
      <c r="T311" s="13">
        <f t="shared" si="56"/>
        <v>0</v>
      </c>
      <c r="U311" s="14">
        <f t="shared" si="57"/>
        <v>0</v>
      </c>
      <c r="V311" s="13">
        <f t="shared" si="54"/>
        <v>0</v>
      </c>
      <c r="W311" s="13">
        <f t="shared" si="58"/>
        <v>0</v>
      </c>
      <c r="X311" s="12">
        <v>292</v>
      </c>
      <c r="Y311" s="13">
        <f t="shared" si="59"/>
        <v>0</v>
      </c>
      <c r="Z311" s="13">
        <f t="shared" si="60"/>
        <v>0</v>
      </c>
      <c r="AA311" s="14">
        <f t="shared" si="61"/>
        <v>0</v>
      </c>
      <c r="AB311" s="13">
        <f t="shared" si="62"/>
        <v>0</v>
      </c>
      <c r="AC311" s="13">
        <f t="shared" si="63"/>
        <v>0</v>
      </c>
      <c r="AD311" s="1">
        <f t="shared" si="64"/>
        <v>292</v>
      </c>
      <c r="AE311" s="47"/>
    </row>
    <row r="312" spans="17:31" x14ac:dyDescent="0.25">
      <c r="Q312" s="12">
        <v>293</v>
      </c>
      <c r="R312" s="13"/>
      <c r="S312" s="13">
        <f t="shared" si="55"/>
        <v>0</v>
      </c>
      <c r="T312" s="13">
        <f t="shared" si="56"/>
        <v>0</v>
      </c>
      <c r="U312" s="14">
        <f t="shared" si="57"/>
        <v>0</v>
      </c>
      <c r="V312" s="13">
        <f t="shared" si="54"/>
        <v>0</v>
      </c>
      <c r="W312" s="13">
        <f t="shared" si="58"/>
        <v>0</v>
      </c>
      <c r="X312" s="12">
        <v>293</v>
      </c>
      <c r="Y312" s="13">
        <f t="shared" si="59"/>
        <v>0</v>
      </c>
      <c r="Z312" s="13">
        <f t="shared" si="60"/>
        <v>0</v>
      </c>
      <c r="AA312" s="14">
        <f t="shared" si="61"/>
        <v>0</v>
      </c>
      <c r="AB312" s="13">
        <f t="shared" si="62"/>
        <v>0</v>
      </c>
      <c r="AC312" s="13">
        <f t="shared" si="63"/>
        <v>0</v>
      </c>
      <c r="AD312" s="1">
        <f t="shared" si="64"/>
        <v>293</v>
      </c>
      <c r="AE312" s="47"/>
    </row>
    <row r="313" spans="17:31" x14ac:dyDescent="0.25">
      <c r="Q313" s="12">
        <v>294</v>
      </c>
      <c r="R313" s="13"/>
      <c r="S313" s="13">
        <f t="shared" si="55"/>
        <v>0</v>
      </c>
      <c r="T313" s="13">
        <f t="shared" si="56"/>
        <v>0</v>
      </c>
      <c r="U313" s="14">
        <f t="shared" si="57"/>
        <v>0</v>
      </c>
      <c r="V313" s="13">
        <f t="shared" si="54"/>
        <v>0</v>
      </c>
      <c r="W313" s="13">
        <f t="shared" si="58"/>
        <v>0</v>
      </c>
      <c r="X313" s="12">
        <v>294</v>
      </c>
      <c r="Y313" s="13">
        <f t="shared" si="59"/>
        <v>0</v>
      </c>
      <c r="Z313" s="13">
        <f t="shared" si="60"/>
        <v>0</v>
      </c>
      <c r="AA313" s="14">
        <f t="shared" si="61"/>
        <v>0</v>
      </c>
      <c r="AB313" s="13">
        <f t="shared" si="62"/>
        <v>0</v>
      </c>
      <c r="AC313" s="13">
        <f t="shared" si="63"/>
        <v>0</v>
      </c>
      <c r="AD313" s="1">
        <f t="shared" si="64"/>
        <v>294</v>
      </c>
      <c r="AE313" s="47"/>
    </row>
    <row r="314" spans="17:31" x14ac:dyDescent="0.25">
      <c r="Q314" s="12">
        <v>295</v>
      </c>
      <c r="R314" s="13"/>
      <c r="S314" s="13">
        <f t="shared" si="55"/>
        <v>0</v>
      </c>
      <c r="T314" s="13">
        <f t="shared" si="56"/>
        <v>0</v>
      </c>
      <c r="U314" s="14">
        <f t="shared" si="57"/>
        <v>0</v>
      </c>
      <c r="V314" s="13">
        <f t="shared" si="54"/>
        <v>0</v>
      </c>
      <c r="W314" s="13">
        <f t="shared" si="58"/>
        <v>0</v>
      </c>
      <c r="X314" s="12">
        <v>295</v>
      </c>
      <c r="Y314" s="13">
        <f t="shared" si="59"/>
        <v>0</v>
      </c>
      <c r="Z314" s="13">
        <f t="shared" si="60"/>
        <v>0</v>
      </c>
      <c r="AA314" s="14">
        <f t="shared" si="61"/>
        <v>0</v>
      </c>
      <c r="AB314" s="13">
        <f t="shared" si="62"/>
        <v>0</v>
      </c>
      <c r="AC314" s="13">
        <f t="shared" si="63"/>
        <v>0</v>
      </c>
      <c r="AD314" s="1">
        <f t="shared" si="64"/>
        <v>295</v>
      </c>
      <c r="AE314" s="47"/>
    </row>
    <row r="315" spans="17:31" x14ac:dyDescent="0.25">
      <c r="Q315" s="12">
        <v>296</v>
      </c>
      <c r="R315" s="13"/>
      <c r="S315" s="13">
        <f t="shared" si="55"/>
        <v>0</v>
      </c>
      <c r="T315" s="13">
        <f t="shared" si="56"/>
        <v>0</v>
      </c>
      <c r="U315" s="14">
        <f t="shared" si="57"/>
        <v>0</v>
      </c>
      <c r="V315" s="13">
        <f t="shared" si="54"/>
        <v>0</v>
      </c>
      <c r="W315" s="13">
        <f t="shared" si="58"/>
        <v>0</v>
      </c>
      <c r="X315" s="12">
        <v>296</v>
      </c>
      <c r="Y315" s="13">
        <f t="shared" si="59"/>
        <v>0</v>
      </c>
      <c r="Z315" s="13">
        <f t="shared" si="60"/>
        <v>0</v>
      </c>
      <c r="AA315" s="14">
        <f t="shared" si="61"/>
        <v>0</v>
      </c>
      <c r="AB315" s="13">
        <f t="shared" si="62"/>
        <v>0</v>
      </c>
      <c r="AC315" s="13">
        <f t="shared" si="63"/>
        <v>0</v>
      </c>
      <c r="AD315" s="1">
        <f t="shared" si="64"/>
        <v>296</v>
      </c>
      <c r="AE315" s="47"/>
    </row>
    <row r="316" spans="17:31" x14ac:dyDescent="0.25">
      <c r="Q316" s="12">
        <v>297</v>
      </c>
      <c r="R316" s="13"/>
      <c r="S316" s="13">
        <f t="shared" si="55"/>
        <v>0</v>
      </c>
      <c r="T316" s="13">
        <f t="shared" si="56"/>
        <v>0</v>
      </c>
      <c r="U316" s="14">
        <f t="shared" si="57"/>
        <v>0</v>
      </c>
      <c r="V316" s="13">
        <f t="shared" si="54"/>
        <v>0</v>
      </c>
      <c r="W316" s="13">
        <f t="shared" si="58"/>
        <v>0</v>
      </c>
      <c r="X316" s="12">
        <v>297</v>
      </c>
      <c r="Y316" s="13">
        <f t="shared" si="59"/>
        <v>0</v>
      </c>
      <c r="Z316" s="13">
        <f t="shared" si="60"/>
        <v>0</v>
      </c>
      <c r="AA316" s="14">
        <f t="shared" si="61"/>
        <v>0</v>
      </c>
      <c r="AB316" s="13">
        <f t="shared" si="62"/>
        <v>0</v>
      </c>
      <c r="AC316" s="13">
        <f t="shared" si="63"/>
        <v>0</v>
      </c>
      <c r="AD316" s="1">
        <f t="shared" si="64"/>
        <v>297</v>
      </c>
      <c r="AE316" s="47"/>
    </row>
    <row r="317" spans="17:31" x14ac:dyDescent="0.25">
      <c r="Q317" s="12">
        <v>298</v>
      </c>
      <c r="R317" s="13"/>
      <c r="S317" s="13">
        <f t="shared" si="55"/>
        <v>0</v>
      </c>
      <c r="T317" s="13">
        <f t="shared" si="56"/>
        <v>0</v>
      </c>
      <c r="U317" s="14">
        <f t="shared" si="57"/>
        <v>0</v>
      </c>
      <c r="V317" s="13">
        <f t="shared" si="54"/>
        <v>0</v>
      </c>
      <c r="W317" s="13">
        <f t="shared" si="58"/>
        <v>0</v>
      </c>
      <c r="X317" s="12">
        <v>298</v>
      </c>
      <c r="Y317" s="13">
        <f t="shared" si="59"/>
        <v>0</v>
      </c>
      <c r="Z317" s="13">
        <f t="shared" si="60"/>
        <v>0</v>
      </c>
      <c r="AA317" s="14">
        <f t="shared" si="61"/>
        <v>0</v>
      </c>
      <c r="AB317" s="13">
        <f t="shared" si="62"/>
        <v>0</v>
      </c>
      <c r="AC317" s="13">
        <f t="shared" si="63"/>
        <v>0</v>
      </c>
      <c r="AD317" s="1">
        <f t="shared" si="64"/>
        <v>298</v>
      </c>
      <c r="AE317" s="47"/>
    </row>
    <row r="318" spans="17:31" x14ac:dyDescent="0.25">
      <c r="Q318" s="12">
        <v>299</v>
      </c>
      <c r="R318" s="13"/>
      <c r="S318" s="13">
        <f t="shared" si="55"/>
        <v>0</v>
      </c>
      <c r="T318" s="13">
        <f t="shared" si="56"/>
        <v>0</v>
      </c>
      <c r="U318" s="14">
        <f t="shared" si="57"/>
        <v>0</v>
      </c>
      <c r="V318" s="13">
        <f t="shared" si="54"/>
        <v>0</v>
      </c>
      <c r="W318" s="13">
        <f t="shared" si="58"/>
        <v>0</v>
      </c>
      <c r="X318" s="12">
        <v>299</v>
      </c>
      <c r="Y318" s="13">
        <f t="shared" si="59"/>
        <v>0</v>
      </c>
      <c r="Z318" s="13">
        <f t="shared" si="60"/>
        <v>0</v>
      </c>
      <c r="AA318" s="14">
        <f t="shared" si="61"/>
        <v>0</v>
      </c>
      <c r="AB318" s="13">
        <f t="shared" si="62"/>
        <v>0</v>
      </c>
      <c r="AC318" s="13">
        <f t="shared" si="63"/>
        <v>0</v>
      </c>
      <c r="AD318" s="1">
        <f t="shared" si="64"/>
        <v>299</v>
      </c>
      <c r="AE318" s="47"/>
    </row>
    <row r="319" spans="17:31" x14ac:dyDescent="0.25">
      <c r="Q319" s="12">
        <v>300</v>
      </c>
      <c r="R319" s="13">
        <f>C45</f>
        <v>0</v>
      </c>
      <c r="S319" s="13">
        <f t="shared" si="55"/>
        <v>0</v>
      </c>
      <c r="T319" s="13">
        <f t="shared" si="56"/>
        <v>0</v>
      </c>
      <c r="U319" s="14">
        <f t="shared" si="57"/>
        <v>0</v>
      </c>
      <c r="V319" s="13">
        <f t="shared" si="54"/>
        <v>0</v>
      </c>
      <c r="W319" s="13">
        <f t="shared" si="58"/>
        <v>0</v>
      </c>
      <c r="X319" s="12">
        <v>300</v>
      </c>
      <c r="Y319" s="13">
        <f t="shared" si="59"/>
        <v>0</v>
      </c>
      <c r="Z319" s="13">
        <f t="shared" si="60"/>
        <v>0</v>
      </c>
      <c r="AA319" s="14">
        <f t="shared" si="61"/>
        <v>0</v>
      </c>
      <c r="AB319" s="13">
        <f t="shared" si="62"/>
        <v>0</v>
      </c>
      <c r="AC319" s="13">
        <f t="shared" si="63"/>
        <v>0</v>
      </c>
      <c r="AD319" s="1">
        <f t="shared" si="64"/>
        <v>300</v>
      </c>
      <c r="AE319" s="47"/>
    </row>
    <row r="320" spans="17:31" x14ac:dyDescent="0.25">
      <c r="Q320" s="12">
        <v>301</v>
      </c>
      <c r="R320" s="13"/>
      <c r="S320" s="13">
        <f t="shared" si="55"/>
        <v>0</v>
      </c>
      <c r="T320" s="13">
        <f t="shared" si="56"/>
        <v>0</v>
      </c>
      <c r="U320" s="14">
        <f t="shared" si="57"/>
        <v>0</v>
      </c>
      <c r="V320" s="13">
        <f t="shared" si="54"/>
        <v>0</v>
      </c>
      <c r="W320" s="13">
        <f t="shared" si="58"/>
        <v>0</v>
      </c>
      <c r="X320" s="12">
        <v>301</v>
      </c>
      <c r="Y320" s="13">
        <f t="shared" si="59"/>
        <v>0</v>
      </c>
      <c r="Z320" s="13">
        <f t="shared" si="60"/>
        <v>0</v>
      </c>
      <c r="AA320" s="14">
        <f t="shared" si="61"/>
        <v>0</v>
      </c>
      <c r="AB320" s="13">
        <f t="shared" si="62"/>
        <v>0</v>
      </c>
      <c r="AC320" s="13">
        <f t="shared" si="63"/>
        <v>0</v>
      </c>
      <c r="AD320" s="1">
        <f t="shared" si="64"/>
        <v>301</v>
      </c>
      <c r="AE320" s="47"/>
    </row>
    <row r="321" spans="17:31" x14ac:dyDescent="0.25">
      <c r="Q321" s="12">
        <v>302</v>
      </c>
      <c r="R321" s="13"/>
      <c r="S321" s="13">
        <f t="shared" si="55"/>
        <v>0</v>
      </c>
      <c r="T321" s="13">
        <f t="shared" si="56"/>
        <v>0</v>
      </c>
      <c r="U321" s="14">
        <f t="shared" si="57"/>
        <v>0</v>
      </c>
      <c r="V321" s="13">
        <f t="shared" si="54"/>
        <v>0</v>
      </c>
      <c r="W321" s="13">
        <f t="shared" si="58"/>
        <v>0</v>
      </c>
      <c r="X321" s="12">
        <v>302</v>
      </c>
      <c r="Y321" s="13">
        <f t="shared" si="59"/>
        <v>0</v>
      </c>
      <c r="Z321" s="13">
        <f t="shared" si="60"/>
        <v>0</v>
      </c>
      <c r="AA321" s="14">
        <f t="shared" si="61"/>
        <v>0</v>
      </c>
      <c r="AB321" s="13">
        <f t="shared" si="62"/>
        <v>0</v>
      </c>
      <c r="AC321" s="13">
        <f t="shared" si="63"/>
        <v>0</v>
      </c>
      <c r="AD321" s="1">
        <f t="shared" si="64"/>
        <v>302</v>
      </c>
      <c r="AE321" s="47"/>
    </row>
    <row r="322" spans="17:31" x14ac:dyDescent="0.25">
      <c r="Q322" s="12">
        <v>303</v>
      </c>
      <c r="R322" s="13"/>
      <c r="S322" s="13">
        <f t="shared" si="55"/>
        <v>0</v>
      </c>
      <c r="T322" s="13">
        <f t="shared" si="56"/>
        <v>0</v>
      </c>
      <c r="U322" s="14">
        <f t="shared" si="57"/>
        <v>0</v>
      </c>
      <c r="V322" s="13">
        <f t="shared" si="54"/>
        <v>0</v>
      </c>
      <c r="W322" s="13">
        <f t="shared" si="58"/>
        <v>0</v>
      </c>
      <c r="X322" s="12">
        <v>303</v>
      </c>
      <c r="Y322" s="13">
        <f t="shared" si="59"/>
        <v>0</v>
      </c>
      <c r="Z322" s="13">
        <f t="shared" si="60"/>
        <v>0</v>
      </c>
      <c r="AA322" s="14">
        <f t="shared" si="61"/>
        <v>0</v>
      </c>
      <c r="AB322" s="13">
        <f t="shared" si="62"/>
        <v>0</v>
      </c>
      <c r="AC322" s="13">
        <f t="shared" si="63"/>
        <v>0</v>
      </c>
      <c r="AD322" s="1">
        <f t="shared" si="64"/>
        <v>303</v>
      </c>
      <c r="AE322" s="47"/>
    </row>
    <row r="323" spans="17:31" x14ac:dyDescent="0.25">
      <c r="Q323" s="12">
        <v>304</v>
      </c>
      <c r="R323" s="13"/>
      <c r="S323" s="13">
        <f t="shared" si="55"/>
        <v>0</v>
      </c>
      <c r="T323" s="13">
        <f t="shared" si="56"/>
        <v>0</v>
      </c>
      <c r="U323" s="14">
        <f t="shared" si="57"/>
        <v>0</v>
      </c>
      <c r="V323" s="13">
        <f t="shared" si="54"/>
        <v>0</v>
      </c>
      <c r="W323" s="13">
        <f t="shared" si="58"/>
        <v>0</v>
      </c>
      <c r="X323" s="12">
        <v>304</v>
      </c>
      <c r="Y323" s="13">
        <f t="shared" si="59"/>
        <v>0</v>
      </c>
      <c r="Z323" s="13">
        <f t="shared" si="60"/>
        <v>0</v>
      </c>
      <c r="AA323" s="14">
        <f t="shared" si="61"/>
        <v>0</v>
      </c>
      <c r="AB323" s="13">
        <f t="shared" si="62"/>
        <v>0</v>
      </c>
      <c r="AC323" s="13">
        <f t="shared" si="63"/>
        <v>0</v>
      </c>
      <c r="AD323" s="1">
        <f t="shared" si="64"/>
        <v>304</v>
      </c>
      <c r="AE323" s="47"/>
    </row>
    <row r="324" spans="17:31" x14ac:dyDescent="0.25">
      <c r="Q324" s="12">
        <v>305</v>
      </c>
      <c r="R324" s="13"/>
      <c r="S324" s="13">
        <f t="shared" si="55"/>
        <v>0</v>
      </c>
      <c r="T324" s="13">
        <f t="shared" si="56"/>
        <v>0</v>
      </c>
      <c r="U324" s="14">
        <f t="shared" si="57"/>
        <v>0</v>
      </c>
      <c r="V324" s="13">
        <f t="shared" si="54"/>
        <v>0</v>
      </c>
      <c r="W324" s="13">
        <f t="shared" si="58"/>
        <v>0</v>
      </c>
      <c r="X324" s="12">
        <v>305</v>
      </c>
      <c r="Y324" s="13">
        <f t="shared" si="59"/>
        <v>0</v>
      </c>
      <c r="Z324" s="13">
        <f t="shared" si="60"/>
        <v>0</v>
      </c>
      <c r="AA324" s="14">
        <f t="shared" si="61"/>
        <v>0</v>
      </c>
      <c r="AB324" s="13">
        <f t="shared" si="62"/>
        <v>0</v>
      </c>
      <c r="AC324" s="13">
        <f t="shared" si="63"/>
        <v>0</v>
      </c>
      <c r="AD324" s="1">
        <f t="shared" si="64"/>
        <v>305</v>
      </c>
      <c r="AE324" s="47"/>
    </row>
    <row r="325" spans="17:31" x14ac:dyDescent="0.25">
      <c r="Q325" s="12">
        <v>306</v>
      </c>
      <c r="R325" s="13"/>
      <c r="S325" s="13">
        <f t="shared" si="55"/>
        <v>0</v>
      </c>
      <c r="T325" s="13">
        <f t="shared" si="56"/>
        <v>0</v>
      </c>
      <c r="U325" s="14">
        <f t="shared" si="57"/>
        <v>0</v>
      </c>
      <c r="V325" s="13">
        <f t="shared" si="54"/>
        <v>0</v>
      </c>
      <c r="W325" s="13">
        <f t="shared" si="58"/>
        <v>0</v>
      </c>
      <c r="X325" s="12">
        <v>306</v>
      </c>
      <c r="Y325" s="13">
        <f t="shared" si="59"/>
        <v>0</v>
      </c>
      <c r="Z325" s="13">
        <f t="shared" si="60"/>
        <v>0</v>
      </c>
      <c r="AA325" s="14">
        <f t="shared" si="61"/>
        <v>0</v>
      </c>
      <c r="AB325" s="13">
        <f t="shared" si="62"/>
        <v>0</v>
      </c>
      <c r="AC325" s="13">
        <f t="shared" si="63"/>
        <v>0</v>
      </c>
      <c r="AD325" s="1">
        <f t="shared" si="64"/>
        <v>306</v>
      </c>
      <c r="AE325" s="47"/>
    </row>
    <row r="326" spans="17:31" x14ac:dyDescent="0.25">
      <c r="Q326" s="12">
        <v>307</v>
      </c>
      <c r="R326" s="13"/>
      <c r="S326" s="13">
        <f t="shared" si="55"/>
        <v>0</v>
      </c>
      <c r="T326" s="13">
        <f t="shared" si="56"/>
        <v>0</v>
      </c>
      <c r="U326" s="14">
        <f t="shared" si="57"/>
        <v>0</v>
      </c>
      <c r="V326" s="13">
        <f t="shared" si="54"/>
        <v>0</v>
      </c>
      <c r="W326" s="13">
        <f t="shared" si="58"/>
        <v>0</v>
      </c>
      <c r="X326" s="12">
        <v>307</v>
      </c>
      <c r="Y326" s="13">
        <f t="shared" si="59"/>
        <v>0</v>
      </c>
      <c r="Z326" s="13">
        <f t="shared" si="60"/>
        <v>0</v>
      </c>
      <c r="AA326" s="14">
        <f t="shared" si="61"/>
        <v>0</v>
      </c>
      <c r="AB326" s="13">
        <f t="shared" si="62"/>
        <v>0</v>
      </c>
      <c r="AC326" s="13">
        <f t="shared" si="63"/>
        <v>0</v>
      </c>
      <c r="AD326" s="1">
        <f t="shared" si="64"/>
        <v>307</v>
      </c>
      <c r="AE326" s="47"/>
    </row>
    <row r="327" spans="17:31" x14ac:dyDescent="0.25">
      <c r="Q327" s="12">
        <v>308</v>
      </c>
      <c r="R327" s="13"/>
      <c r="S327" s="13">
        <f t="shared" si="55"/>
        <v>0</v>
      </c>
      <c r="T327" s="13">
        <f t="shared" si="56"/>
        <v>0</v>
      </c>
      <c r="U327" s="14">
        <f t="shared" si="57"/>
        <v>0</v>
      </c>
      <c r="V327" s="13">
        <f t="shared" si="54"/>
        <v>0</v>
      </c>
      <c r="W327" s="13">
        <f t="shared" si="58"/>
        <v>0</v>
      </c>
      <c r="X327" s="12">
        <v>308</v>
      </c>
      <c r="Y327" s="13">
        <f t="shared" si="59"/>
        <v>0</v>
      </c>
      <c r="Z327" s="13">
        <f t="shared" si="60"/>
        <v>0</v>
      </c>
      <c r="AA327" s="14">
        <f t="shared" si="61"/>
        <v>0</v>
      </c>
      <c r="AB327" s="13">
        <f t="shared" si="62"/>
        <v>0</v>
      </c>
      <c r="AC327" s="13">
        <f t="shared" si="63"/>
        <v>0</v>
      </c>
      <c r="AD327" s="1">
        <f t="shared" si="64"/>
        <v>308</v>
      </c>
      <c r="AE327" s="47"/>
    </row>
    <row r="328" spans="17:31" x14ac:dyDescent="0.25">
      <c r="Q328" s="12">
        <v>309</v>
      </c>
      <c r="R328" s="13"/>
      <c r="S328" s="13">
        <f t="shared" si="55"/>
        <v>0</v>
      </c>
      <c r="T328" s="13">
        <f t="shared" si="56"/>
        <v>0</v>
      </c>
      <c r="U328" s="14">
        <f t="shared" si="57"/>
        <v>0</v>
      </c>
      <c r="V328" s="13">
        <f t="shared" si="54"/>
        <v>0</v>
      </c>
      <c r="W328" s="13">
        <f t="shared" si="58"/>
        <v>0</v>
      </c>
      <c r="X328" s="12">
        <v>309</v>
      </c>
      <c r="Y328" s="13">
        <f t="shared" si="59"/>
        <v>0</v>
      </c>
      <c r="Z328" s="13">
        <f t="shared" si="60"/>
        <v>0</v>
      </c>
      <c r="AA328" s="14">
        <f t="shared" si="61"/>
        <v>0</v>
      </c>
      <c r="AB328" s="13">
        <f t="shared" si="62"/>
        <v>0</v>
      </c>
      <c r="AC328" s="13">
        <f t="shared" si="63"/>
        <v>0</v>
      </c>
      <c r="AD328" s="1">
        <f t="shared" si="64"/>
        <v>309</v>
      </c>
      <c r="AE328" s="47"/>
    </row>
    <row r="329" spans="17:31" x14ac:dyDescent="0.25">
      <c r="Q329" s="12">
        <v>310</v>
      </c>
      <c r="R329" s="13"/>
      <c r="S329" s="13">
        <f t="shared" si="55"/>
        <v>0</v>
      </c>
      <c r="T329" s="13">
        <f t="shared" si="56"/>
        <v>0</v>
      </c>
      <c r="U329" s="14">
        <f t="shared" si="57"/>
        <v>0</v>
      </c>
      <c r="V329" s="13">
        <f t="shared" si="54"/>
        <v>0</v>
      </c>
      <c r="W329" s="13">
        <f t="shared" si="58"/>
        <v>0</v>
      </c>
      <c r="X329" s="12">
        <v>310</v>
      </c>
      <c r="Y329" s="13">
        <f t="shared" si="59"/>
        <v>0</v>
      </c>
      <c r="Z329" s="13">
        <f t="shared" si="60"/>
        <v>0</v>
      </c>
      <c r="AA329" s="14">
        <f t="shared" si="61"/>
        <v>0</v>
      </c>
      <c r="AB329" s="13">
        <f t="shared" si="62"/>
        <v>0</v>
      </c>
      <c r="AC329" s="13">
        <f t="shared" si="63"/>
        <v>0</v>
      </c>
      <c r="AD329" s="1">
        <f t="shared" si="64"/>
        <v>310</v>
      </c>
      <c r="AE329" s="47"/>
    </row>
    <row r="330" spans="17:31" x14ac:dyDescent="0.25">
      <c r="Q330" s="12">
        <v>311</v>
      </c>
      <c r="R330" s="13"/>
      <c r="S330" s="13">
        <f t="shared" si="55"/>
        <v>0</v>
      </c>
      <c r="T330" s="13">
        <f t="shared" si="56"/>
        <v>0</v>
      </c>
      <c r="U330" s="14">
        <f t="shared" si="57"/>
        <v>0</v>
      </c>
      <c r="V330" s="13">
        <f t="shared" si="54"/>
        <v>0</v>
      </c>
      <c r="W330" s="13">
        <f t="shared" si="58"/>
        <v>0</v>
      </c>
      <c r="X330" s="12">
        <v>311</v>
      </c>
      <c r="Y330" s="13">
        <f t="shared" si="59"/>
        <v>0</v>
      </c>
      <c r="Z330" s="13">
        <f t="shared" si="60"/>
        <v>0</v>
      </c>
      <c r="AA330" s="14">
        <f t="shared" si="61"/>
        <v>0</v>
      </c>
      <c r="AB330" s="13">
        <f t="shared" si="62"/>
        <v>0</v>
      </c>
      <c r="AC330" s="13">
        <f t="shared" si="63"/>
        <v>0</v>
      </c>
      <c r="AD330" s="1">
        <f t="shared" si="64"/>
        <v>311</v>
      </c>
      <c r="AE330" s="47"/>
    </row>
    <row r="331" spans="17:31" x14ac:dyDescent="0.25">
      <c r="Q331" s="12">
        <v>312</v>
      </c>
      <c r="R331" s="13">
        <f>C46</f>
        <v>0</v>
      </c>
      <c r="S331" s="13">
        <f t="shared" si="55"/>
        <v>0</v>
      </c>
      <c r="T331" s="13">
        <f t="shared" si="56"/>
        <v>0</v>
      </c>
      <c r="U331" s="14">
        <f t="shared" si="57"/>
        <v>0</v>
      </c>
      <c r="V331" s="13">
        <f t="shared" si="54"/>
        <v>0</v>
      </c>
      <c r="W331" s="13">
        <f t="shared" si="58"/>
        <v>0</v>
      </c>
      <c r="X331" s="12">
        <v>312</v>
      </c>
      <c r="Y331" s="13">
        <f t="shared" si="59"/>
        <v>0</v>
      </c>
      <c r="Z331" s="13">
        <f t="shared" si="60"/>
        <v>0</v>
      </c>
      <c r="AA331" s="14">
        <f t="shared" si="61"/>
        <v>0</v>
      </c>
      <c r="AB331" s="13">
        <f t="shared" si="62"/>
        <v>0</v>
      </c>
      <c r="AC331" s="13">
        <f t="shared" si="63"/>
        <v>0</v>
      </c>
      <c r="AD331" s="1">
        <f t="shared" si="64"/>
        <v>312</v>
      </c>
      <c r="AE331" s="47"/>
    </row>
    <row r="332" spans="17:31" x14ac:dyDescent="0.25">
      <c r="Q332" s="12">
        <v>313</v>
      </c>
      <c r="R332" s="13"/>
      <c r="S332" s="13">
        <f t="shared" si="55"/>
        <v>0</v>
      </c>
      <c r="T332" s="13">
        <f t="shared" si="56"/>
        <v>0</v>
      </c>
      <c r="U332" s="14">
        <f t="shared" si="57"/>
        <v>0</v>
      </c>
      <c r="V332" s="13">
        <f t="shared" si="54"/>
        <v>0</v>
      </c>
      <c r="W332" s="13">
        <f t="shared" si="58"/>
        <v>0</v>
      </c>
      <c r="X332" s="12">
        <v>313</v>
      </c>
      <c r="Y332" s="13">
        <f t="shared" si="59"/>
        <v>0</v>
      </c>
      <c r="Z332" s="13">
        <f t="shared" si="60"/>
        <v>0</v>
      </c>
      <c r="AA332" s="14">
        <f t="shared" si="61"/>
        <v>0</v>
      </c>
      <c r="AB332" s="13">
        <f t="shared" si="62"/>
        <v>0</v>
      </c>
      <c r="AC332" s="13">
        <f t="shared" si="63"/>
        <v>0</v>
      </c>
      <c r="AD332" s="1">
        <f t="shared" si="64"/>
        <v>313</v>
      </c>
      <c r="AE332" s="47"/>
    </row>
    <row r="333" spans="17:31" x14ac:dyDescent="0.25">
      <c r="Q333" s="12">
        <v>314</v>
      </c>
      <c r="R333" s="13"/>
      <c r="S333" s="13">
        <f t="shared" si="55"/>
        <v>0</v>
      </c>
      <c r="T333" s="13">
        <f t="shared" si="56"/>
        <v>0</v>
      </c>
      <c r="U333" s="14">
        <f t="shared" si="57"/>
        <v>0</v>
      </c>
      <c r="V333" s="13">
        <f t="shared" si="54"/>
        <v>0</v>
      </c>
      <c r="W333" s="13">
        <f t="shared" si="58"/>
        <v>0</v>
      </c>
      <c r="X333" s="12">
        <v>314</v>
      </c>
      <c r="Y333" s="13">
        <f t="shared" si="59"/>
        <v>0</v>
      </c>
      <c r="Z333" s="13">
        <f t="shared" si="60"/>
        <v>0</v>
      </c>
      <c r="AA333" s="14">
        <f t="shared" si="61"/>
        <v>0</v>
      </c>
      <c r="AB333" s="13">
        <f t="shared" si="62"/>
        <v>0</v>
      </c>
      <c r="AC333" s="13">
        <f t="shared" si="63"/>
        <v>0</v>
      </c>
      <c r="AD333" s="1">
        <f t="shared" si="64"/>
        <v>314</v>
      </c>
      <c r="AE333" s="47"/>
    </row>
    <row r="334" spans="17:31" x14ac:dyDescent="0.25">
      <c r="Q334" s="12">
        <v>315</v>
      </c>
      <c r="R334" s="13"/>
      <c r="S334" s="13">
        <f t="shared" si="55"/>
        <v>0</v>
      </c>
      <c r="T334" s="13">
        <f t="shared" si="56"/>
        <v>0</v>
      </c>
      <c r="U334" s="14">
        <f t="shared" si="57"/>
        <v>0</v>
      </c>
      <c r="V334" s="13">
        <f t="shared" si="54"/>
        <v>0</v>
      </c>
      <c r="W334" s="13">
        <f t="shared" si="58"/>
        <v>0</v>
      </c>
      <c r="X334" s="12">
        <v>315</v>
      </c>
      <c r="Y334" s="13">
        <f t="shared" si="59"/>
        <v>0</v>
      </c>
      <c r="Z334" s="13">
        <f t="shared" si="60"/>
        <v>0</v>
      </c>
      <c r="AA334" s="14">
        <f t="shared" si="61"/>
        <v>0</v>
      </c>
      <c r="AB334" s="13">
        <f t="shared" si="62"/>
        <v>0</v>
      </c>
      <c r="AC334" s="13">
        <f t="shared" si="63"/>
        <v>0</v>
      </c>
      <c r="AD334" s="1">
        <f t="shared" si="64"/>
        <v>315</v>
      </c>
      <c r="AE334" s="47"/>
    </row>
    <row r="335" spans="17:31" x14ac:dyDescent="0.25">
      <c r="Q335" s="12">
        <v>316</v>
      </c>
      <c r="R335" s="13"/>
      <c r="S335" s="13">
        <f t="shared" si="55"/>
        <v>0</v>
      </c>
      <c r="T335" s="13">
        <f t="shared" si="56"/>
        <v>0</v>
      </c>
      <c r="U335" s="14">
        <f t="shared" si="57"/>
        <v>0</v>
      </c>
      <c r="V335" s="13">
        <f t="shared" si="54"/>
        <v>0</v>
      </c>
      <c r="W335" s="13">
        <f t="shared" si="58"/>
        <v>0</v>
      </c>
      <c r="X335" s="12">
        <v>316</v>
      </c>
      <c r="Y335" s="13">
        <f t="shared" si="59"/>
        <v>0</v>
      </c>
      <c r="Z335" s="13">
        <f t="shared" si="60"/>
        <v>0</v>
      </c>
      <c r="AA335" s="14">
        <f t="shared" si="61"/>
        <v>0</v>
      </c>
      <c r="AB335" s="13">
        <f t="shared" si="62"/>
        <v>0</v>
      </c>
      <c r="AC335" s="13">
        <f t="shared" si="63"/>
        <v>0</v>
      </c>
      <c r="AD335" s="1">
        <f t="shared" si="64"/>
        <v>316</v>
      </c>
      <c r="AE335" s="47"/>
    </row>
    <row r="336" spans="17:31" x14ac:dyDescent="0.25">
      <c r="Q336" s="12">
        <v>317</v>
      </c>
      <c r="R336" s="13"/>
      <c r="S336" s="13">
        <f t="shared" si="55"/>
        <v>0</v>
      </c>
      <c r="T336" s="13">
        <f t="shared" si="56"/>
        <v>0</v>
      </c>
      <c r="U336" s="14">
        <f t="shared" si="57"/>
        <v>0</v>
      </c>
      <c r="V336" s="13">
        <f t="shared" si="54"/>
        <v>0</v>
      </c>
      <c r="W336" s="13">
        <f t="shared" si="58"/>
        <v>0</v>
      </c>
      <c r="X336" s="12">
        <v>317</v>
      </c>
      <c r="Y336" s="13">
        <f t="shared" si="59"/>
        <v>0</v>
      </c>
      <c r="Z336" s="13">
        <f t="shared" si="60"/>
        <v>0</v>
      </c>
      <c r="AA336" s="14">
        <f t="shared" si="61"/>
        <v>0</v>
      </c>
      <c r="AB336" s="13">
        <f t="shared" si="62"/>
        <v>0</v>
      </c>
      <c r="AC336" s="13">
        <f t="shared" si="63"/>
        <v>0</v>
      </c>
      <c r="AD336" s="1">
        <f t="shared" si="64"/>
        <v>317</v>
      </c>
      <c r="AE336" s="47"/>
    </row>
    <row r="337" spans="17:31" x14ac:dyDescent="0.25">
      <c r="Q337" s="12">
        <v>318</v>
      </c>
      <c r="R337" s="13"/>
      <c r="S337" s="13">
        <f t="shared" si="55"/>
        <v>0</v>
      </c>
      <c r="T337" s="13">
        <f t="shared" si="56"/>
        <v>0</v>
      </c>
      <c r="U337" s="14">
        <f t="shared" si="57"/>
        <v>0</v>
      </c>
      <c r="V337" s="13">
        <f t="shared" si="54"/>
        <v>0</v>
      </c>
      <c r="W337" s="13">
        <f t="shared" si="58"/>
        <v>0</v>
      </c>
      <c r="X337" s="12">
        <v>318</v>
      </c>
      <c r="Y337" s="13">
        <f t="shared" si="59"/>
        <v>0</v>
      </c>
      <c r="Z337" s="13">
        <f t="shared" si="60"/>
        <v>0</v>
      </c>
      <c r="AA337" s="14">
        <f t="shared" si="61"/>
        <v>0</v>
      </c>
      <c r="AB337" s="13">
        <f t="shared" si="62"/>
        <v>0</v>
      </c>
      <c r="AC337" s="13">
        <f t="shared" si="63"/>
        <v>0</v>
      </c>
      <c r="AD337" s="1">
        <f t="shared" si="64"/>
        <v>318</v>
      </c>
      <c r="AE337" s="47"/>
    </row>
    <row r="338" spans="17:31" x14ac:dyDescent="0.25">
      <c r="Q338" s="12">
        <v>319</v>
      </c>
      <c r="R338" s="13"/>
      <c r="S338" s="13">
        <f t="shared" si="55"/>
        <v>0</v>
      </c>
      <c r="T338" s="13">
        <f t="shared" si="56"/>
        <v>0</v>
      </c>
      <c r="U338" s="14">
        <f t="shared" si="57"/>
        <v>0</v>
      </c>
      <c r="V338" s="13">
        <f t="shared" si="54"/>
        <v>0</v>
      </c>
      <c r="W338" s="13">
        <f t="shared" si="58"/>
        <v>0</v>
      </c>
      <c r="X338" s="12">
        <v>319</v>
      </c>
      <c r="Y338" s="13">
        <f t="shared" si="59"/>
        <v>0</v>
      </c>
      <c r="Z338" s="13">
        <f t="shared" si="60"/>
        <v>0</v>
      </c>
      <c r="AA338" s="14">
        <f t="shared" si="61"/>
        <v>0</v>
      </c>
      <c r="AB338" s="13">
        <f t="shared" si="62"/>
        <v>0</v>
      </c>
      <c r="AC338" s="13">
        <f t="shared" si="63"/>
        <v>0</v>
      </c>
      <c r="AD338" s="1">
        <f t="shared" si="64"/>
        <v>319</v>
      </c>
      <c r="AE338" s="47"/>
    </row>
    <row r="339" spans="17:31" x14ac:dyDescent="0.25">
      <c r="Q339" s="12">
        <v>320</v>
      </c>
      <c r="R339" s="13"/>
      <c r="S339" s="13">
        <f t="shared" si="55"/>
        <v>0</v>
      </c>
      <c r="T339" s="13">
        <f t="shared" si="56"/>
        <v>0</v>
      </c>
      <c r="U339" s="14">
        <f t="shared" si="57"/>
        <v>0</v>
      </c>
      <c r="V339" s="13">
        <f t="shared" si="54"/>
        <v>0</v>
      </c>
      <c r="W339" s="13">
        <f t="shared" si="58"/>
        <v>0</v>
      </c>
      <c r="X339" s="12">
        <v>320</v>
      </c>
      <c r="Y339" s="13">
        <f t="shared" si="59"/>
        <v>0</v>
      </c>
      <c r="Z339" s="13">
        <f t="shared" si="60"/>
        <v>0</v>
      </c>
      <c r="AA339" s="14">
        <f t="shared" si="61"/>
        <v>0</v>
      </c>
      <c r="AB339" s="13">
        <f t="shared" si="62"/>
        <v>0</v>
      </c>
      <c r="AC339" s="13">
        <f t="shared" si="63"/>
        <v>0</v>
      </c>
      <c r="AD339" s="1">
        <f t="shared" si="64"/>
        <v>320</v>
      </c>
      <c r="AE339" s="47"/>
    </row>
    <row r="340" spans="17:31" x14ac:dyDescent="0.25">
      <c r="Q340" s="12">
        <v>321</v>
      </c>
      <c r="R340" s="13"/>
      <c r="S340" s="13">
        <f t="shared" si="55"/>
        <v>0</v>
      </c>
      <c r="T340" s="13">
        <f t="shared" si="56"/>
        <v>0</v>
      </c>
      <c r="U340" s="14">
        <f t="shared" si="57"/>
        <v>0</v>
      </c>
      <c r="V340" s="13">
        <f t="shared" ref="V340:V379" si="65">T340-U340</f>
        <v>0</v>
      </c>
      <c r="W340" s="13">
        <f t="shared" si="58"/>
        <v>0</v>
      </c>
      <c r="X340" s="12">
        <v>321</v>
      </c>
      <c r="Y340" s="13">
        <f t="shared" si="59"/>
        <v>0</v>
      </c>
      <c r="Z340" s="13">
        <f t="shared" si="60"/>
        <v>0</v>
      </c>
      <c r="AA340" s="14">
        <f t="shared" si="61"/>
        <v>0</v>
      </c>
      <c r="AB340" s="13">
        <f t="shared" si="62"/>
        <v>0</v>
      </c>
      <c r="AC340" s="13">
        <f t="shared" si="63"/>
        <v>0</v>
      </c>
      <c r="AD340" s="1">
        <f t="shared" si="64"/>
        <v>321</v>
      </c>
      <c r="AE340" s="47"/>
    </row>
    <row r="341" spans="17:31" x14ac:dyDescent="0.25">
      <c r="Q341" s="12">
        <v>322</v>
      </c>
      <c r="R341" s="13"/>
      <c r="S341" s="13">
        <f t="shared" ref="S341:S379" si="66">W340</f>
        <v>0</v>
      </c>
      <c r="T341" s="13">
        <f t="shared" ref="T341:T379" si="67">IF(S341&gt;PMT($E$5/12,$E$8*12,-$E$6,0,)+R341+$E$9,PMT($E$5/12,$E$8*12,-$E$6,0,)+R341+$E$9,S341+U341)</f>
        <v>0</v>
      </c>
      <c r="U341" s="14">
        <f t="shared" ref="U341:U379" si="68">S341*$E$5/12</f>
        <v>0</v>
      </c>
      <c r="V341" s="13">
        <f t="shared" si="65"/>
        <v>0</v>
      </c>
      <c r="W341" s="13">
        <f t="shared" ref="W341:W379" si="69">S341-V341</f>
        <v>0</v>
      </c>
      <c r="X341" s="12">
        <v>322</v>
      </c>
      <c r="Y341" s="13">
        <f t="shared" ref="Y341:Y379" si="70">AC340</f>
        <v>0</v>
      </c>
      <c r="Z341" s="13">
        <f t="shared" ref="Z341:Z379" si="71">IF(Y341&gt;PMT($E$5/12,$E$8*12,-$E$6,0,),PMT($E$5/12,$E$8*12,-$E$6,0,),Y341+AA341)</f>
        <v>0</v>
      </c>
      <c r="AA341" s="14">
        <f t="shared" ref="AA341:AA379" si="72">Y341*$E$5/12</f>
        <v>0</v>
      </c>
      <c r="AB341" s="13">
        <f t="shared" ref="AB341:AB379" si="73">Z341-AA341</f>
        <v>0</v>
      </c>
      <c r="AC341" s="13">
        <f t="shared" ref="AC341:AC378" si="74">Y341-AB341</f>
        <v>0</v>
      </c>
      <c r="AD341" s="1">
        <f t="shared" ref="AD341:AD380" si="75">X341</f>
        <v>322</v>
      </c>
      <c r="AE341" s="47"/>
    </row>
    <row r="342" spans="17:31" x14ac:dyDescent="0.25">
      <c r="Q342" s="12">
        <v>323</v>
      </c>
      <c r="R342" s="13"/>
      <c r="S342" s="13">
        <f t="shared" si="66"/>
        <v>0</v>
      </c>
      <c r="T342" s="13">
        <f t="shared" si="67"/>
        <v>0</v>
      </c>
      <c r="U342" s="14">
        <f t="shared" si="68"/>
        <v>0</v>
      </c>
      <c r="V342" s="13">
        <f t="shared" si="65"/>
        <v>0</v>
      </c>
      <c r="W342" s="13">
        <f t="shared" si="69"/>
        <v>0</v>
      </c>
      <c r="X342" s="12">
        <v>323</v>
      </c>
      <c r="Y342" s="13">
        <f t="shared" si="70"/>
        <v>0</v>
      </c>
      <c r="Z342" s="13">
        <f t="shared" si="71"/>
        <v>0</v>
      </c>
      <c r="AA342" s="14">
        <f t="shared" si="72"/>
        <v>0</v>
      </c>
      <c r="AB342" s="13">
        <f t="shared" si="73"/>
        <v>0</v>
      </c>
      <c r="AC342" s="13">
        <f t="shared" si="74"/>
        <v>0</v>
      </c>
      <c r="AD342" s="1">
        <f t="shared" si="75"/>
        <v>323</v>
      </c>
      <c r="AE342" s="47"/>
    </row>
    <row r="343" spans="17:31" x14ac:dyDescent="0.25">
      <c r="Q343" s="12">
        <v>324</v>
      </c>
      <c r="R343" s="13">
        <f>C47</f>
        <v>0</v>
      </c>
      <c r="S343" s="13">
        <f t="shared" si="66"/>
        <v>0</v>
      </c>
      <c r="T343" s="13">
        <f t="shared" si="67"/>
        <v>0</v>
      </c>
      <c r="U343" s="14">
        <f t="shared" si="68"/>
        <v>0</v>
      </c>
      <c r="V343" s="13">
        <f t="shared" si="65"/>
        <v>0</v>
      </c>
      <c r="W343" s="13">
        <f t="shared" si="69"/>
        <v>0</v>
      </c>
      <c r="X343" s="12">
        <v>324</v>
      </c>
      <c r="Y343" s="13">
        <f t="shared" si="70"/>
        <v>0</v>
      </c>
      <c r="Z343" s="13">
        <f t="shared" si="71"/>
        <v>0</v>
      </c>
      <c r="AA343" s="14">
        <f t="shared" si="72"/>
        <v>0</v>
      </c>
      <c r="AB343" s="13">
        <f t="shared" si="73"/>
        <v>0</v>
      </c>
      <c r="AC343" s="13">
        <f t="shared" si="74"/>
        <v>0</v>
      </c>
      <c r="AD343" s="1">
        <f t="shared" si="75"/>
        <v>324</v>
      </c>
      <c r="AE343" s="47"/>
    </row>
    <row r="344" spans="17:31" x14ac:dyDescent="0.25">
      <c r="Q344" s="12">
        <v>325</v>
      </c>
      <c r="R344" s="13"/>
      <c r="S344" s="13">
        <f t="shared" si="66"/>
        <v>0</v>
      </c>
      <c r="T344" s="13">
        <f t="shared" si="67"/>
        <v>0</v>
      </c>
      <c r="U344" s="14">
        <f t="shared" si="68"/>
        <v>0</v>
      </c>
      <c r="V344" s="13">
        <f t="shared" si="65"/>
        <v>0</v>
      </c>
      <c r="W344" s="13">
        <f t="shared" si="69"/>
        <v>0</v>
      </c>
      <c r="X344" s="12">
        <v>325</v>
      </c>
      <c r="Y344" s="13">
        <f t="shared" si="70"/>
        <v>0</v>
      </c>
      <c r="Z344" s="13">
        <f t="shared" si="71"/>
        <v>0</v>
      </c>
      <c r="AA344" s="14">
        <f t="shared" si="72"/>
        <v>0</v>
      </c>
      <c r="AB344" s="13">
        <f t="shared" si="73"/>
        <v>0</v>
      </c>
      <c r="AC344" s="13">
        <f t="shared" si="74"/>
        <v>0</v>
      </c>
      <c r="AD344" s="1">
        <f t="shared" si="75"/>
        <v>325</v>
      </c>
      <c r="AE344" s="47"/>
    </row>
    <row r="345" spans="17:31" x14ac:dyDescent="0.25">
      <c r="Q345" s="12">
        <v>326</v>
      </c>
      <c r="R345" s="13"/>
      <c r="S345" s="13">
        <f t="shared" si="66"/>
        <v>0</v>
      </c>
      <c r="T345" s="13">
        <f t="shared" si="67"/>
        <v>0</v>
      </c>
      <c r="U345" s="14">
        <f t="shared" si="68"/>
        <v>0</v>
      </c>
      <c r="V345" s="13">
        <f t="shared" si="65"/>
        <v>0</v>
      </c>
      <c r="W345" s="13">
        <f t="shared" si="69"/>
        <v>0</v>
      </c>
      <c r="X345" s="12">
        <v>326</v>
      </c>
      <c r="Y345" s="13">
        <f t="shared" si="70"/>
        <v>0</v>
      </c>
      <c r="Z345" s="13">
        <f t="shared" si="71"/>
        <v>0</v>
      </c>
      <c r="AA345" s="14">
        <f t="shared" si="72"/>
        <v>0</v>
      </c>
      <c r="AB345" s="13">
        <f t="shared" si="73"/>
        <v>0</v>
      </c>
      <c r="AC345" s="13">
        <f t="shared" si="74"/>
        <v>0</v>
      </c>
      <c r="AD345" s="1">
        <f t="shared" si="75"/>
        <v>326</v>
      </c>
      <c r="AE345" s="47"/>
    </row>
    <row r="346" spans="17:31" x14ac:dyDescent="0.25">
      <c r="Q346" s="12">
        <v>327</v>
      </c>
      <c r="R346" s="13"/>
      <c r="S346" s="13">
        <f t="shared" si="66"/>
        <v>0</v>
      </c>
      <c r="T346" s="13">
        <f t="shared" si="67"/>
        <v>0</v>
      </c>
      <c r="U346" s="14">
        <f t="shared" si="68"/>
        <v>0</v>
      </c>
      <c r="V346" s="13">
        <f t="shared" si="65"/>
        <v>0</v>
      </c>
      <c r="W346" s="13">
        <f t="shared" si="69"/>
        <v>0</v>
      </c>
      <c r="X346" s="12">
        <v>327</v>
      </c>
      <c r="Y346" s="13">
        <f t="shared" si="70"/>
        <v>0</v>
      </c>
      <c r="Z346" s="13">
        <f t="shared" si="71"/>
        <v>0</v>
      </c>
      <c r="AA346" s="14">
        <f t="shared" si="72"/>
        <v>0</v>
      </c>
      <c r="AB346" s="13">
        <f t="shared" si="73"/>
        <v>0</v>
      </c>
      <c r="AC346" s="13">
        <f t="shared" si="74"/>
        <v>0</v>
      </c>
      <c r="AD346" s="1">
        <f t="shared" si="75"/>
        <v>327</v>
      </c>
      <c r="AE346" s="47"/>
    </row>
    <row r="347" spans="17:31" x14ac:dyDescent="0.25">
      <c r="Q347" s="12">
        <v>328</v>
      </c>
      <c r="R347" s="13"/>
      <c r="S347" s="13">
        <f t="shared" si="66"/>
        <v>0</v>
      </c>
      <c r="T347" s="13">
        <f t="shared" si="67"/>
        <v>0</v>
      </c>
      <c r="U347" s="14">
        <f t="shared" si="68"/>
        <v>0</v>
      </c>
      <c r="V347" s="13">
        <f t="shared" si="65"/>
        <v>0</v>
      </c>
      <c r="W347" s="13">
        <f t="shared" si="69"/>
        <v>0</v>
      </c>
      <c r="X347" s="12">
        <v>328</v>
      </c>
      <c r="Y347" s="13">
        <f t="shared" si="70"/>
        <v>0</v>
      </c>
      <c r="Z347" s="13">
        <f t="shared" si="71"/>
        <v>0</v>
      </c>
      <c r="AA347" s="14">
        <f t="shared" si="72"/>
        <v>0</v>
      </c>
      <c r="AB347" s="13">
        <f t="shared" si="73"/>
        <v>0</v>
      </c>
      <c r="AC347" s="13">
        <f t="shared" si="74"/>
        <v>0</v>
      </c>
      <c r="AD347" s="1">
        <f t="shared" si="75"/>
        <v>328</v>
      </c>
      <c r="AE347" s="47"/>
    </row>
    <row r="348" spans="17:31" x14ac:dyDescent="0.25">
      <c r="Q348" s="12">
        <v>329</v>
      </c>
      <c r="R348" s="13"/>
      <c r="S348" s="13">
        <f t="shared" si="66"/>
        <v>0</v>
      </c>
      <c r="T348" s="13">
        <f t="shared" si="67"/>
        <v>0</v>
      </c>
      <c r="U348" s="14">
        <f t="shared" si="68"/>
        <v>0</v>
      </c>
      <c r="V348" s="13">
        <f t="shared" si="65"/>
        <v>0</v>
      </c>
      <c r="W348" s="13">
        <f t="shared" si="69"/>
        <v>0</v>
      </c>
      <c r="X348" s="12">
        <v>329</v>
      </c>
      <c r="Y348" s="13">
        <f t="shared" si="70"/>
        <v>0</v>
      </c>
      <c r="Z348" s="13">
        <f t="shared" si="71"/>
        <v>0</v>
      </c>
      <c r="AA348" s="14">
        <f t="shared" si="72"/>
        <v>0</v>
      </c>
      <c r="AB348" s="13">
        <f t="shared" si="73"/>
        <v>0</v>
      </c>
      <c r="AC348" s="13">
        <f t="shared" si="74"/>
        <v>0</v>
      </c>
      <c r="AD348" s="1">
        <f t="shared" si="75"/>
        <v>329</v>
      </c>
      <c r="AE348" s="47"/>
    </row>
    <row r="349" spans="17:31" x14ac:dyDescent="0.25">
      <c r="Q349" s="12">
        <v>330</v>
      </c>
      <c r="R349" s="13"/>
      <c r="S349" s="13">
        <f t="shared" si="66"/>
        <v>0</v>
      </c>
      <c r="T349" s="13">
        <f t="shared" si="67"/>
        <v>0</v>
      </c>
      <c r="U349" s="14">
        <f t="shared" si="68"/>
        <v>0</v>
      </c>
      <c r="V349" s="13">
        <f t="shared" si="65"/>
        <v>0</v>
      </c>
      <c r="W349" s="13">
        <f t="shared" si="69"/>
        <v>0</v>
      </c>
      <c r="X349" s="12">
        <v>330</v>
      </c>
      <c r="Y349" s="13">
        <f t="shared" si="70"/>
        <v>0</v>
      </c>
      <c r="Z349" s="13">
        <f t="shared" si="71"/>
        <v>0</v>
      </c>
      <c r="AA349" s="14">
        <f t="shared" si="72"/>
        <v>0</v>
      </c>
      <c r="AB349" s="13">
        <f t="shared" si="73"/>
        <v>0</v>
      </c>
      <c r="AC349" s="13">
        <f t="shared" si="74"/>
        <v>0</v>
      </c>
      <c r="AD349" s="1">
        <f t="shared" si="75"/>
        <v>330</v>
      </c>
      <c r="AE349" s="47"/>
    </row>
    <row r="350" spans="17:31" x14ac:dyDescent="0.25">
      <c r="Q350" s="12">
        <v>331</v>
      </c>
      <c r="R350" s="13"/>
      <c r="S350" s="13">
        <f t="shared" si="66"/>
        <v>0</v>
      </c>
      <c r="T350" s="13">
        <f t="shared" si="67"/>
        <v>0</v>
      </c>
      <c r="U350" s="14">
        <f t="shared" si="68"/>
        <v>0</v>
      </c>
      <c r="V350" s="13">
        <f t="shared" si="65"/>
        <v>0</v>
      </c>
      <c r="W350" s="13">
        <f t="shared" si="69"/>
        <v>0</v>
      </c>
      <c r="X350" s="12">
        <v>331</v>
      </c>
      <c r="Y350" s="13">
        <f t="shared" si="70"/>
        <v>0</v>
      </c>
      <c r="Z350" s="13">
        <f t="shared" si="71"/>
        <v>0</v>
      </c>
      <c r="AA350" s="14">
        <f t="shared" si="72"/>
        <v>0</v>
      </c>
      <c r="AB350" s="13">
        <f t="shared" si="73"/>
        <v>0</v>
      </c>
      <c r="AC350" s="13">
        <f t="shared" si="74"/>
        <v>0</v>
      </c>
      <c r="AD350" s="1">
        <f t="shared" si="75"/>
        <v>331</v>
      </c>
      <c r="AE350" s="47"/>
    </row>
    <row r="351" spans="17:31" x14ac:dyDescent="0.25">
      <c r="Q351" s="12">
        <v>332</v>
      </c>
      <c r="R351" s="13"/>
      <c r="S351" s="13">
        <f t="shared" si="66"/>
        <v>0</v>
      </c>
      <c r="T351" s="13">
        <f t="shared" si="67"/>
        <v>0</v>
      </c>
      <c r="U351" s="14">
        <f t="shared" si="68"/>
        <v>0</v>
      </c>
      <c r="V351" s="13">
        <f t="shared" si="65"/>
        <v>0</v>
      </c>
      <c r="W351" s="13">
        <f t="shared" si="69"/>
        <v>0</v>
      </c>
      <c r="X351" s="12">
        <v>332</v>
      </c>
      <c r="Y351" s="13">
        <f t="shared" si="70"/>
        <v>0</v>
      </c>
      <c r="Z351" s="13">
        <f t="shared" si="71"/>
        <v>0</v>
      </c>
      <c r="AA351" s="14">
        <f t="shared" si="72"/>
        <v>0</v>
      </c>
      <c r="AB351" s="13">
        <f t="shared" si="73"/>
        <v>0</v>
      </c>
      <c r="AC351" s="13">
        <f t="shared" si="74"/>
        <v>0</v>
      </c>
      <c r="AD351" s="1">
        <f t="shared" si="75"/>
        <v>332</v>
      </c>
      <c r="AE351" s="47"/>
    </row>
    <row r="352" spans="17:31" x14ac:dyDescent="0.25">
      <c r="Q352" s="12">
        <v>333</v>
      </c>
      <c r="R352" s="13"/>
      <c r="S352" s="13">
        <f t="shared" si="66"/>
        <v>0</v>
      </c>
      <c r="T352" s="13">
        <f t="shared" si="67"/>
        <v>0</v>
      </c>
      <c r="U352" s="14">
        <f t="shared" si="68"/>
        <v>0</v>
      </c>
      <c r="V352" s="13">
        <f t="shared" si="65"/>
        <v>0</v>
      </c>
      <c r="W352" s="13">
        <f t="shared" si="69"/>
        <v>0</v>
      </c>
      <c r="X352" s="12">
        <v>333</v>
      </c>
      <c r="Y352" s="13">
        <f t="shared" si="70"/>
        <v>0</v>
      </c>
      <c r="Z352" s="13">
        <f t="shared" si="71"/>
        <v>0</v>
      </c>
      <c r="AA352" s="14">
        <f t="shared" si="72"/>
        <v>0</v>
      </c>
      <c r="AB352" s="13">
        <f t="shared" si="73"/>
        <v>0</v>
      </c>
      <c r="AC352" s="13">
        <f t="shared" si="74"/>
        <v>0</v>
      </c>
      <c r="AD352" s="1">
        <f t="shared" si="75"/>
        <v>333</v>
      </c>
      <c r="AE352" s="47"/>
    </row>
    <row r="353" spans="17:31" x14ac:dyDescent="0.25">
      <c r="Q353" s="12">
        <v>334</v>
      </c>
      <c r="R353" s="13"/>
      <c r="S353" s="13">
        <f t="shared" si="66"/>
        <v>0</v>
      </c>
      <c r="T353" s="13">
        <f t="shared" si="67"/>
        <v>0</v>
      </c>
      <c r="U353" s="14">
        <f t="shared" si="68"/>
        <v>0</v>
      </c>
      <c r="V353" s="13">
        <f t="shared" si="65"/>
        <v>0</v>
      </c>
      <c r="W353" s="13">
        <f t="shared" si="69"/>
        <v>0</v>
      </c>
      <c r="X353" s="12">
        <v>334</v>
      </c>
      <c r="Y353" s="13">
        <f t="shared" si="70"/>
        <v>0</v>
      </c>
      <c r="Z353" s="13">
        <f t="shared" si="71"/>
        <v>0</v>
      </c>
      <c r="AA353" s="14">
        <f t="shared" si="72"/>
        <v>0</v>
      </c>
      <c r="AB353" s="13">
        <f t="shared" si="73"/>
        <v>0</v>
      </c>
      <c r="AC353" s="13">
        <f t="shared" si="74"/>
        <v>0</v>
      </c>
      <c r="AD353" s="1">
        <f t="shared" si="75"/>
        <v>334</v>
      </c>
      <c r="AE353" s="47"/>
    </row>
    <row r="354" spans="17:31" x14ac:dyDescent="0.25">
      <c r="Q354" s="12">
        <v>335</v>
      </c>
      <c r="R354" s="13"/>
      <c r="S354" s="13">
        <f t="shared" si="66"/>
        <v>0</v>
      </c>
      <c r="T354" s="13">
        <f t="shared" si="67"/>
        <v>0</v>
      </c>
      <c r="U354" s="14">
        <f t="shared" si="68"/>
        <v>0</v>
      </c>
      <c r="V354" s="13">
        <f t="shared" si="65"/>
        <v>0</v>
      </c>
      <c r="W354" s="13">
        <f t="shared" si="69"/>
        <v>0</v>
      </c>
      <c r="X354" s="12">
        <v>335</v>
      </c>
      <c r="Y354" s="13">
        <f t="shared" si="70"/>
        <v>0</v>
      </c>
      <c r="Z354" s="13">
        <f t="shared" si="71"/>
        <v>0</v>
      </c>
      <c r="AA354" s="14">
        <f t="shared" si="72"/>
        <v>0</v>
      </c>
      <c r="AB354" s="13">
        <f t="shared" si="73"/>
        <v>0</v>
      </c>
      <c r="AC354" s="13">
        <f t="shared" si="74"/>
        <v>0</v>
      </c>
      <c r="AD354" s="1">
        <f t="shared" si="75"/>
        <v>335</v>
      </c>
      <c r="AE354" s="47"/>
    </row>
    <row r="355" spans="17:31" x14ac:dyDescent="0.25">
      <c r="Q355" s="12">
        <v>336</v>
      </c>
      <c r="R355" s="13">
        <f>C48</f>
        <v>0</v>
      </c>
      <c r="S355" s="13">
        <f t="shared" si="66"/>
        <v>0</v>
      </c>
      <c r="T355" s="13">
        <f t="shared" si="67"/>
        <v>0</v>
      </c>
      <c r="U355" s="14">
        <f t="shared" si="68"/>
        <v>0</v>
      </c>
      <c r="V355" s="13">
        <f t="shared" si="65"/>
        <v>0</v>
      </c>
      <c r="W355" s="13">
        <f t="shared" si="69"/>
        <v>0</v>
      </c>
      <c r="X355" s="12">
        <v>336</v>
      </c>
      <c r="Y355" s="13">
        <f t="shared" si="70"/>
        <v>0</v>
      </c>
      <c r="Z355" s="13">
        <f t="shared" si="71"/>
        <v>0</v>
      </c>
      <c r="AA355" s="14">
        <f t="shared" si="72"/>
        <v>0</v>
      </c>
      <c r="AB355" s="13">
        <f t="shared" si="73"/>
        <v>0</v>
      </c>
      <c r="AC355" s="13">
        <f t="shared" si="74"/>
        <v>0</v>
      </c>
      <c r="AD355" s="1">
        <f t="shared" si="75"/>
        <v>336</v>
      </c>
      <c r="AE355" s="47"/>
    </row>
    <row r="356" spans="17:31" x14ac:dyDescent="0.25">
      <c r="Q356" s="12">
        <v>337</v>
      </c>
      <c r="R356" s="13"/>
      <c r="S356" s="13">
        <f t="shared" si="66"/>
        <v>0</v>
      </c>
      <c r="T356" s="13">
        <f t="shared" si="67"/>
        <v>0</v>
      </c>
      <c r="U356" s="14">
        <f t="shared" si="68"/>
        <v>0</v>
      </c>
      <c r="V356" s="13">
        <f t="shared" si="65"/>
        <v>0</v>
      </c>
      <c r="W356" s="13">
        <f t="shared" si="69"/>
        <v>0</v>
      </c>
      <c r="X356" s="12">
        <v>337</v>
      </c>
      <c r="Y356" s="13">
        <f t="shared" si="70"/>
        <v>0</v>
      </c>
      <c r="Z356" s="13">
        <f t="shared" si="71"/>
        <v>0</v>
      </c>
      <c r="AA356" s="14">
        <f t="shared" si="72"/>
        <v>0</v>
      </c>
      <c r="AB356" s="13">
        <f t="shared" si="73"/>
        <v>0</v>
      </c>
      <c r="AC356" s="13">
        <f t="shared" si="74"/>
        <v>0</v>
      </c>
      <c r="AD356" s="1">
        <f t="shared" si="75"/>
        <v>337</v>
      </c>
      <c r="AE356" s="47"/>
    </row>
    <row r="357" spans="17:31" x14ac:dyDescent="0.25">
      <c r="Q357" s="12">
        <v>338</v>
      </c>
      <c r="R357" s="13"/>
      <c r="S357" s="13">
        <f t="shared" si="66"/>
        <v>0</v>
      </c>
      <c r="T357" s="13">
        <f t="shared" si="67"/>
        <v>0</v>
      </c>
      <c r="U357" s="14">
        <f t="shared" si="68"/>
        <v>0</v>
      </c>
      <c r="V357" s="13">
        <f t="shared" si="65"/>
        <v>0</v>
      </c>
      <c r="W357" s="13">
        <f t="shared" si="69"/>
        <v>0</v>
      </c>
      <c r="X357" s="12">
        <v>338</v>
      </c>
      <c r="Y357" s="13">
        <f t="shared" si="70"/>
        <v>0</v>
      </c>
      <c r="Z357" s="13">
        <f t="shared" si="71"/>
        <v>0</v>
      </c>
      <c r="AA357" s="14">
        <f t="shared" si="72"/>
        <v>0</v>
      </c>
      <c r="AB357" s="13">
        <f t="shared" si="73"/>
        <v>0</v>
      </c>
      <c r="AC357" s="13">
        <f t="shared" si="74"/>
        <v>0</v>
      </c>
      <c r="AD357" s="1">
        <f t="shared" si="75"/>
        <v>338</v>
      </c>
      <c r="AE357" s="47"/>
    </row>
    <row r="358" spans="17:31" x14ac:dyDescent="0.25">
      <c r="Q358" s="12">
        <v>339</v>
      </c>
      <c r="R358" s="13"/>
      <c r="S358" s="13">
        <f t="shared" si="66"/>
        <v>0</v>
      </c>
      <c r="T358" s="13">
        <f t="shared" si="67"/>
        <v>0</v>
      </c>
      <c r="U358" s="14">
        <f t="shared" si="68"/>
        <v>0</v>
      </c>
      <c r="V358" s="13">
        <f t="shared" si="65"/>
        <v>0</v>
      </c>
      <c r="W358" s="13">
        <f t="shared" si="69"/>
        <v>0</v>
      </c>
      <c r="X358" s="12">
        <v>339</v>
      </c>
      <c r="Y358" s="13">
        <f t="shared" si="70"/>
        <v>0</v>
      </c>
      <c r="Z358" s="13">
        <f t="shared" si="71"/>
        <v>0</v>
      </c>
      <c r="AA358" s="14">
        <f t="shared" si="72"/>
        <v>0</v>
      </c>
      <c r="AB358" s="13">
        <f t="shared" si="73"/>
        <v>0</v>
      </c>
      <c r="AC358" s="13">
        <f t="shared" si="74"/>
        <v>0</v>
      </c>
      <c r="AD358" s="1">
        <f t="shared" si="75"/>
        <v>339</v>
      </c>
      <c r="AE358" s="47"/>
    </row>
    <row r="359" spans="17:31" x14ac:dyDescent="0.25">
      <c r="Q359" s="12">
        <v>340</v>
      </c>
      <c r="R359" s="13"/>
      <c r="S359" s="13">
        <f t="shared" si="66"/>
        <v>0</v>
      </c>
      <c r="T359" s="13">
        <f t="shared" si="67"/>
        <v>0</v>
      </c>
      <c r="U359" s="14">
        <f t="shared" si="68"/>
        <v>0</v>
      </c>
      <c r="V359" s="13">
        <f t="shared" si="65"/>
        <v>0</v>
      </c>
      <c r="W359" s="13">
        <f t="shared" si="69"/>
        <v>0</v>
      </c>
      <c r="X359" s="12">
        <v>340</v>
      </c>
      <c r="Y359" s="13">
        <f t="shared" si="70"/>
        <v>0</v>
      </c>
      <c r="Z359" s="13">
        <f t="shared" si="71"/>
        <v>0</v>
      </c>
      <c r="AA359" s="14">
        <f t="shared" si="72"/>
        <v>0</v>
      </c>
      <c r="AB359" s="13">
        <f t="shared" si="73"/>
        <v>0</v>
      </c>
      <c r="AC359" s="13">
        <f t="shared" si="74"/>
        <v>0</v>
      </c>
      <c r="AD359" s="1">
        <f t="shared" si="75"/>
        <v>340</v>
      </c>
      <c r="AE359" s="47"/>
    </row>
    <row r="360" spans="17:31" x14ac:dyDescent="0.25">
      <c r="Q360" s="12">
        <v>341</v>
      </c>
      <c r="R360" s="13"/>
      <c r="S360" s="13">
        <f t="shared" si="66"/>
        <v>0</v>
      </c>
      <c r="T360" s="13">
        <f t="shared" si="67"/>
        <v>0</v>
      </c>
      <c r="U360" s="14">
        <f t="shared" si="68"/>
        <v>0</v>
      </c>
      <c r="V360" s="13">
        <f t="shared" si="65"/>
        <v>0</v>
      </c>
      <c r="W360" s="13">
        <f t="shared" si="69"/>
        <v>0</v>
      </c>
      <c r="X360" s="12">
        <v>341</v>
      </c>
      <c r="Y360" s="13">
        <f t="shared" si="70"/>
        <v>0</v>
      </c>
      <c r="Z360" s="13">
        <f t="shared" si="71"/>
        <v>0</v>
      </c>
      <c r="AA360" s="14">
        <f t="shared" si="72"/>
        <v>0</v>
      </c>
      <c r="AB360" s="13">
        <f t="shared" si="73"/>
        <v>0</v>
      </c>
      <c r="AC360" s="13">
        <f t="shared" si="74"/>
        <v>0</v>
      </c>
      <c r="AD360" s="1">
        <f t="shared" si="75"/>
        <v>341</v>
      </c>
      <c r="AE360" s="47"/>
    </row>
    <row r="361" spans="17:31" x14ac:dyDescent="0.25">
      <c r="Q361" s="12">
        <v>342</v>
      </c>
      <c r="R361" s="13"/>
      <c r="S361" s="13">
        <f t="shared" si="66"/>
        <v>0</v>
      </c>
      <c r="T361" s="13">
        <f t="shared" si="67"/>
        <v>0</v>
      </c>
      <c r="U361" s="14">
        <f t="shared" si="68"/>
        <v>0</v>
      </c>
      <c r="V361" s="13">
        <f t="shared" si="65"/>
        <v>0</v>
      </c>
      <c r="W361" s="13">
        <f t="shared" si="69"/>
        <v>0</v>
      </c>
      <c r="X361" s="12">
        <v>342</v>
      </c>
      <c r="Y361" s="13">
        <f t="shared" si="70"/>
        <v>0</v>
      </c>
      <c r="Z361" s="13">
        <f t="shared" si="71"/>
        <v>0</v>
      </c>
      <c r="AA361" s="14">
        <f t="shared" si="72"/>
        <v>0</v>
      </c>
      <c r="AB361" s="13">
        <f t="shared" si="73"/>
        <v>0</v>
      </c>
      <c r="AC361" s="13">
        <f t="shared" si="74"/>
        <v>0</v>
      </c>
      <c r="AD361" s="1">
        <f t="shared" si="75"/>
        <v>342</v>
      </c>
      <c r="AE361" s="47"/>
    </row>
    <row r="362" spans="17:31" x14ac:dyDescent="0.25">
      <c r="Q362" s="12">
        <v>343</v>
      </c>
      <c r="R362" s="13"/>
      <c r="S362" s="13">
        <f t="shared" si="66"/>
        <v>0</v>
      </c>
      <c r="T362" s="13">
        <f t="shared" si="67"/>
        <v>0</v>
      </c>
      <c r="U362" s="14">
        <f t="shared" si="68"/>
        <v>0</v>
      </c>
      <c r="V362" s="13">
        <f t="shared" si="65"/>
        <v>0</v>
      </c>
      <c r="W362" s="13">
        <f t="shared" si="69"/>
        <v>0</v>
      </c>
      <c r="X362" s="12">
        <v>343</v>
      </c>
      <c r="Y362" s="13">
        <f t="shared" si="70"/>
        <v>0</v>
      </c>
      <c r="Z362" s="13">
        <f t="shared" si="71"/>
        <v>0</v>
      </c>
      <c r="AA362" s="14">
        <f t="shared" si="72"/>
        <v>0</v>
      </c>
      <c r="AB362" s="13">
        <f t="shared" si="73"/>
        <v>0</v>
      </c>
      <c r="AC362" s="13">
        <f t="shared" si="74"/>
        <v>0</v>
      </c>
      <c r="AD362" s="1">
        <f t="shared" si="75"/>
        <v>343</v>
      </c>
      <c r="AE362" s="47"/>
    </row>
    <row r="363" spans="17:31" x14ac:dyDescent="0.25">
      <c r="Q363" s="12">
        <v>344</v>
      </c>
      <c r="R363" s="13"/>
      <c r="S363" s="13">
        <f t="shared" si="66"/>
        <v>0</v>
      </c>
      <c r="T363" s="13">
        <f t="shared" si="67"/>
        <v>0</v>
      </c>
      <c r="U363" s="14">
        <f t="shared" si="68"/>
        <v>0</v>
      </c>
      <c r="V363" s="13">
        <f t="shared" si="65"/>
        <v>0</v>
      </c>
      <c r="W363" s="13">
        <f t="shared" si="69"/>
        <v>0</v>
      </c>
      <c r="X363" s="12">
        <v>344</v>
      </c>
      <c r="Y363" s="13">
        <f t="shared" si="70"/>
        <v>0</v>
      </c>
      <c r="Z363" s="13">
        <f t="shared" si="71"/>
        <v>0</v>
      </c>
      <c r="AA363" s="14">
        <f t="shared" si="72"/>
        <v>0</v>
      </c>
      <c r="AB363" s="13">
        <f t="shared" si="73"/>
        <v>0</v>
      </c>
      <c r="AC363" s="13">
        <f t="shared" si="74"/>
        <v>0</v>
      </c>
      <c r="AD363" s="1">
        <f t="shared" si="75"/>
        <v>344</v>
      </c>
      <c r="AE363" s="47"/>
    </row>
    <row r="364" spans="17:31" x14ac:dyDescent="0.25">
      <c r="Q364" s="12">
        <v>345</v>
      </c>
      <c r="R364" s="13"/>
      <c r="S364" s="13">
        <f t="shared" si="66"/>
        <v>0</v>
      </c>
      <c r="T364" s="13">
        <f t="shared" si="67"/>
        <v>0</v>
      </c>
      <c r="U364" s="14">
        <f t="shared" si="68"/>
        <v>0</v>
      </c>
      <c r="V364" s="13">
        <f t="shared" si="65"/>
        <v>0</v>
      </c>
      <c r="W364" s="13">
        <f t="shared" si="69"/>
        <v>0</v>
      </c>
      <c r="X364" s="12">
        <v>345</v>
      </c>
      <c r="Y364" s="13">
        <f t="shared" si="70"/>
        <v>0</v>
      </c>
      <c r="Z364" s="13">
        <f t="shared" si="71"/>
        <v>0</v>
      </c>
      <c r="AA364" s="14">
        <f t="shared" si="72"/>
        <v>0</v>
      </c>
      <c r="AB364" s="13">
        <f t="shared" si="73"/>
        <v>0</v>
      </c>
      <c r="AC364" s="13">
        <f t="shared" si="74"/>
        <v>0</v>
      </c>
      <c r="AD364" s="1">
        <f t="shared" si="75"/>
        <v>345</v>
      </c>
      <c r="AE364" s="47"/>
    </row>
    <row r="365" spans="17:31" x14ac:dyDescent="0.25">
      <c r="Q365" s="12">
        <v>346</v>
      </c>
      <c r="R365" s="13"/>
      <c r="S365" s="13">
        <f t="shared" si="66"/>
        <v>0</v>
      </c>
      <c r="T365" s="13">
        <f t="shared" si="67"/>
        <v>0</v>
      </c>
      <c r="U365" s="14">
        <f t="shared" si="68"/>
        <v>0</v>
      </c>
      <c r="V365" s="13">
        <f t="shared" si="65"/>
        <v>0</v>
      </c>
      <c r="W365" s="13">
        <f t="shared" si="69"/>
        <v>0</v>
      </c>
      <c r="X365" s="12">
        <v>346</v>
      </c>
      <c r="Y365" s="13">
        <f t="shared" si="70"/>
        <v>0</v>
      </c>
      <c r="Z365" s="13">
        <f t="shared" si="71"/>
        <v>0</v>
      </c>
      <c r="AA365" s="14">
        <f t="shared" si="72"/>
        <v>0</v>
      </c>
      <c r="AB365" s="13">
        <f t="shared" si="73"/>
        <v>0</v>
      </c>
      <c r="AC365" s="13">
        <f t="shared" si="74"/>
        <v>0</v>
      </c>
      <c r="AD365" s="1">
        <f t="shared" si="75"/>
        <v>346</v>
      </c>
      <c r="AE365" s="47"/>
    </row>
    <row r="366" spans="17:31" x14ac:dyDescent="0.25">
      <c r="Q366" s="12">
        <v>347</v>
      </c>
      <c r="R366" s="13"/>
      <c r="S366" s="13">
        <f t="shared" si="66"/>
        <v>0</v>
      </c>
      <c r="T366" s="13">
        <f t="shared" si="67"/>
        <v>0</v>
      </c>
      <c r="U366" s="14">
        <f t="shared" si="68"/>
        <v>0</v>
      </c>
      <c r="V366" s="13">
        <f t="shared" si="65"/>
        <v>0</v>
      </c>
      <c r="W366" s="13">
        <f t="shared" si="69"/>
        <v>0</v>
      </c>
      <c r="X366" s="12">
        <v>347</v>
      </c>
      <c r="Y366" s="13">
        <f t="shared" si="70"/>
        <v>0</v>
      </c>
      <c r="Z366" s="13">
        <f t="shared" si="71"/>
        <v>0</v>
      </c>
      <c r="AA366" s="14">
        <f t="shared" si="72"/>
        <v>0</v>
      </c>
      <c r="AB366" s="13">
        <f t="shared" si="73"/>
        <v>0</v>
      </c>
      <c r="AC366" s="13">
        <f t="shared" si="74"/>
        <v>0</v>
      </c>
      <c r="AD366" s="1">
        <f t="shared" si="75"/>
        <v>347</v>
      </c>
      <c r="AE366" s="47"/>
    </row>
    <row r="367" spans="17:31" x14ac:dyDescent="0.25">
      <c r="Q367" s="12">
        <v>348</v>
      </c>
      <c r="R367" s="13">
        <f>C49</f>
        <v>0</v>
      </c>
      <c r="S367" s="13">
        <f t="shared" si="66"/>
        <v>0</v>
      </c>
      <c r="T367" s="13">
        <f t="shared" si="67"/>
        <v>0</v>
      </c>
      <c r="U367" s="14">
        <f t="shared" si="68"/>
        <v>0</v>
      </c>
      <c r="V367" s="13">
        <f t="shared" si="65"/>
        <v>0</v>
      </c>
      <c r="W367" s="13">
        <f t="shared" si="69"/>
        <v>0</v>
      </c>
      <c r="X367" s="12">
        <v>348</v>
      </c>
      <c r="Y367" s="13">
        <f t="shared" si="70"/>
        <v>0</v>
      </c>
      <c r="Z367" s="13">
        <f t="shared" si="71"/>
        <v>0</v>
      </c>
      <c r="AA367" s="14">
        <f t="shared" si="72"/>
        <v>0</v>
      </c>
      <c r="AB367" s="13">
        <f t="shared" si="73"/>
        <v>0</v>
      </c>
      <c r="AC367" s="13">
        <f t="shared" si="74"/>
        <v>0</v>
      </c>
      <c r="AD367" s="1">
        <f t="shared" si="75"/>
        <v>348</v>
      </c>
      <c r="AE367" s="47"/>
    </row>
    <row r="368" spans="17:31" x14ac:dyDescent="0.25">
      <c r="Q368" s="12">
        <v>349</v>
      </c>
      <c r="R368" s="13"/>
      <c r="S368" s="13">
        <f t="shared" si="66"/>
        <v>0</v>
      </c>
      <c r="T368" s="13">
        <f t="shared" si="67"/>
        <v>0</v>
      </c>
      <c r="U368" s="14">
        <f t="shared" si="68"/>
        <v>0</v>
      </c>
      <c r="V368" s="13">
        <f t="shared" si="65"/>
        <v>0</v>
      </c>
      <c r="W368" s="13">
        <f t="shared" si="69"/>
        <v>0</v>
      </c>
      <c r="X368" s="12">
        <v>349</v>
      </c>
      <c r="Y368" s="13">
        <f t="shared" si="70"/>
        <v>0</v>
      </c>
      <c r="Z368" s="13">
        <f t="shared" si="71"/>
        <v>0</v>
      </c>
      <c r="AA368" s="14">
        <f t="shared" si="72"/>
        <v>0</v>
      </c>
      <c r="AB368" s="13">
        <f t="shared" si="73"/>
        <v>0</v>
      </c>
      <c r="AC368" s="13">
        <f t="shared" si="74"/>
        <v>0</v>
      </c>
      <c r="AD368" s="1">
        <f t="shared" si="75"/>
        <v>349</v>
      </c>
      <c r="AE368" s="47"/>
    </row>
    <row r="369" spans="17:31" x14ac:dyDescent="0.25">
      <c r="Q369" s="12">
        <v>350</v>
      </c>
      <c r="R369" s="13"/>
      <c r="S369" s="13">
        <f t="shared" si="66"/>
        <v>0</v>
      </c>
      <c r="T369" s="13">
        <f t="shared" si="67"/>
        <v>0</v>
      </c>
      <c r="U369" s="14">
        <f t="shared" si="68"/>
        <v>0</v>
      </c>
      <c r="V369" s="13">
        <f t="shared" si="65"/>
        <v>0</v>
      </c>
      <c r="W369" s="13">
        <f t="shared" si="69"/>
        <v>0</v>
      </c>
      <c r="X369" s="12">
        <v>350</v>
      </c>
      <c r="Y369" s="13">
        <f t="shared" si="70"/>
        <v>0</v>
      </c>
      <c r="Z369" s="13">
        <f t="shared" si="71"/>
        <v>0</v>
      </c>
      <c r="AA369" s="14">
        <f t="shared" si="72"/>
        <v>0</v>
      </c>
      <c r="AB369" s="13">
        <f t="shared" si="73"/>
        <v>0</v>
      </c>
      <c r="AC369" s="13">
        <f t="shared" si="74"/>
        <v>0</v>
      </c>
      <c r="AD369" s="1">
        <f t="shared" si="75"/>
        <v>350</v>
      </c>
      <c r="AE369" s="47"/>
    </row>
    <row r="370" spans="17:31" x14ac:dyDescent="0.25">
      <c r="Q370" s="12">
        <v>351</v>
      </c>
      <c r="R370" s="13"/>
      <c r="S370" s="13">
        <f t="shared" si="66"/>
        <v>0</v>
      </c>
      <c r="T370" s="13">
        <f t="shared" si="67"/>
        <v>0</v>
      </c>
      <c r="U370" s="14">
        <f t="shared" si="68"/>
        <v>0</v>
      </c>
      <c r="V370" s="13">
        <f t="shared" si="65"/>
        <v>0</v>
      </c>
      <c r="W370" s="13">
        <f t="shared" si="69"/>
        <v>0</v>
      </c>
      <c r="X370" s="12">
        <v>351</v>
      </c>
      <c r="Y370" s="13">
        <f t="shared" si="70"/>
        <v>0</v>
      </c>
      <c r="Z370" s="13">
        <f t="shared" si="71"/>
        <v>0</v>
      </c>
      <c r="AA370" s="14">
        <f t="shared" si="72"/>
        <v>0</v>
      </c>
      <c r="AB370" s="13">
        <f t="shared" si="73"/>
        <v>0</v>
      </c>
      <c r="AC370" s="13">
        <f t="shared" si="74"/>
        <v>0</v>
      </c>
      <c r="AD370" s="1">
        <f t="shared" si="75"/>
        <v>351</v>
      </c>
      <c r="AE370" s="47"/>
    </row>
    <row r="371" spans="17:31" x14ac:dyDescent="0.25">
      <c r="Q371" s="12">
        <v>352</v>
      </c>
      <c r="R371" s="13"/>
      <c r="S371" s="13">
        <f t="shared" si="66"/>
        <v>0</v>
      </c>
      <c r="T371" s="13">
        <f t="shared" si="67"/>
        <v>0</v>
      </c>
      <c r="U371" s="14">
        <f t="shared" si="68"/>
        <v>0</v>
      </c>
      <c r="V371" s="13">
        <f t="shared" si="65"/>
        <v>0</v>
      </c>
      <c r="W371" s="13">
        <f t="shared" si="69"/>
        <v>0</v>
      </c>
      <c r="X371" s="12">
        <v>352</v>
      </c>
      <c r="Y371" s="13">
        <f t="shared" si="70"/>
        <v>0</v>
      </c>
      <c r="Z371" s="13">
        <f t="shared" si="71"/>
        <v>0</v>
      </c>
      <c r="AA371" s="14">
        <f t="shared" si="72"/>
        <v>0</v>
      </c>
      <c r="AB371" s="13">
        <f t="shared" si="73"/>
        <v>0</v>
      </c>
      <c r="AC371" s="13">
        <f t="shared" si="74"/>
        <v>0</v>
      </c>
      <c r="AD371" s="1">
        <f t="shared" si="75"/>
        <v>352</v>
      </c>
      <c r="AE371" s="47"/>
    </row>
    <row r="372" spans="17:31" x14ac:dyDescent="0.25">
      <c r="Q372" s="12">
        <v>353</v>
      </c>
      <c r="R372" s="13"/>
      <c r="S372" s="13">
        <f t="shared" si="66"/>
        <v>0</v>
      </c>
      <c r="T372" s="13">
        <f t="shared" si="67"/>
        <v>0</v>
      </c>
      <c r="U372" s="14">
        <f t="shared" si="68"/>
        <v>0</v>
      </c>
      <c r="V372" s="13">
        <f t="shared" si="65"/>
        <v>0</v>
      </c>
      <c r="W372" s="13">
        <f t="shared" si="69"/>
        <v>0</v>
      </c>
      <c r="X372" s="12">
        <v>353</v>
      </c>
      <c r="Y372" s="13">
        <f t="shared" si="70"/>
        <v>0</v>
      </c>
      <c r="Z372" s="13">
        <f t="shared" si="71"/>
        <v>0</v>
      </c>
      <c r="AA372" s="14">
        <f t="shared" si="72"/>
        <v>0</v>
      </c>
      <c r="AB372" s="13">
        <f t="shared" si="73"/>
        <v>0</v>
      </c>
      <c r="AC372" s="13">
        <f t="shared" si="74"/>
        <v>0</v>
      </c>
      <c r="AD372" s="1">
        <f t="shared" si="75"/>
        <v>353</v>
      </c>
      <c r="AE372" s="47"/>
    </row>
    <row r="373" spans="17:31" x14ac:dyDescent="0.25">
      <c r="Q373" s="12">
        <v>354</v>
      </c>
      <c r="R373" s="13"/>
      <c r="S373" s="13">
        <f t="shared" si="66"/>
        <v>0</v>
      </c>
      <c r="T373" s="13">
        <f t="shared" si="67"/>
        <v>0</v>
      </c>
      <c r="U373" s="14">
        <f t="shared" si="68"/>
        <v>0</v>
      </c>
      <c r="V373" s="13">
        <f t="shared" si="65"/>
        <v>0</v>
      </c>
      <c r="W373" s="13">
        <f t="shared" si="69"/>
        <v>0</v>
      </c>
      <c r="X373" s="12">
        <v>354</v>
      </c>
      <c r="Y373" s="13">
        <f t="shared" si="70"/>
        <v>0</v>
      </c>
      <c r="Z373" s="13">
        <f t="shared" si="71"/>
        <v>0</v>
      </c>
      <c r="AA373" s="14">
        <f t="shared" si="72"/>
        <v>0</v>
      </c>
      <c r="AB373" s="13">
        <f t="shared" si="73"/>
        <v>0</v>
      </c>
      <c r="AC373" s="13">
        <f t="shared" si="74"/>
        <v>0</v>
      </c>
      <c r="AD373" s="1">
        <f t="shared" si="75"/>
        <v>354</v>
      </c>
      <c r="AE373" s="47"/>
    </row>
    <row r="374" spans="17:31" x14ac:dyDescent="0.25">
      <c r="Q374" s="12">
        <v>355</v>
      </c>
      <c r="R374" s="13"/>
      <c r="S374" s="13">
        <f t="shared" si="66"/>
        <v>0</v>
      </c>
      <c r="T374" s="13">
        <f t="shared" si="67"/>
        <v>0</v>
      </c>
      <c r="U374" s="14">
        <f t="shared" si="68"/>
        <v>0</v>
      </c>
      <c r="V374" s="13">
        <f t="shared" si="65"/>
        <v>0</v>
      </c>
      <c r="W374" s="13">
        <f t="shared" si="69"/>
        <v>0</v>
      </c>
      <c r="X374" s="12">
        <v>355</v>
      </c>
      <c r="Y374" s="13">
        <f t="shared" si="70"/>
        <v>0</v>
      </c>
      <c r="Z374" s="13">
        <f t="shared" si="71"/>
        <v>0</v>
      </c>
      <c r="AA374" s="14">
        <f t="shared" si="72"/>
        <v>0</v>
      </c>
      <c r="AB374" s="13">
        <f t="shared" si="73"/>
        <v>0</v>
      </c>
      <c r="AC374" s="13">
        <f t="shared" si="74"/>
        <v>0</v>
      </c>
      <c r="AD374" s="1">
        <f t="shared" si="75"/>
        <v>355</v>
      </c>
      <c r="AE374" s="47"/>
    </row>
    <row r="375" spans="17:31" x14ac:dyDescent="0.25">
      <c r="Q375" s="12">
        <v>356</v>
      </c>
      <c r="R375" s="13"/>
      <c r="S375" s="13">
        <f t="shared" si="66"/>
        <v>0</v>
      </c>
      <c r="T375" s="13">
        <f t="shared" si="67"/>
        <v>0</v>
      </c>
      <c r="U375" s="14">
        <f t="shared" si="68"/>
        <v>0</v>
      </c>
      <c r="V375" s="13">
        <f t="shared" si="65"/>
        <v>0</v>
      </c>
      <c r="W375" s="13">
        <f t="shared" si="69"/>
        <v>0</v>
      </c>
      <c r="X375" s="12">
        <v>356</v>
      </c>
      <c r="Y375" s="13">
        <f t="shared" si="70"/>
        <v>0</v>
      </c>
      <c r="Z375" s="13">
        <f t="shared" si="71"/>
        <v>0</v>
      </c>
      <c r="AA375" s="14">
        <f t="shared" si="72"/>
        <v>0</v>
      </c>
      <c r="AB375" s="13">
        <f t="shared" si="73"/>
        <v>0</v>
      </c>
      <c r="AC375" s="13">
        <f t="shared" si="74"/>
        <v>0</v>
      </c>
      <c r="AD375" s="1">
        <f t="shared" si="75"/>
        <v>356</v>
      </c>
      <c r="AE375" s="47"/>
    </row>
    <row r="376" spans="17:31" x14ac:dyDescent="0.25">
      <c r="Q376" s="12">
        <v>357</v>
      </c>
      <c r="R376" s="13"/>
      <c r="S376" s="13">
        <f t="shared" si="66"/>
        <v>0</v>
      </c>
      <c r="T376" s="13">
        <f t="shared" si="67"/>
        <v>0</v>
      </c>
      <c r="U376" s="14">
        <f t="shared" si="68"/>
        <v>0</v>
      </c>
      <c r="V376" s="13">
        <f t="shared" si="65"/>
        <v>0</v>
      </c>
      <c r="W376" s="13">
        <f t="shared" si="69"/>
        <v>0</v>
      </c>
      <c r="X376" s="12">
        <v>357</v>
      </c>
      <c r="Y376" s="13">
        <f t="shared" si="70"/>
        <v>0</v>
      </c>
      <c r="Z376" s="13">
        <f t="shared" si="71"/>
        <v>0</v>
      </c>
      <c r="AA376" s="14">
        <f t="shared" si="72"/>
        <v>0</v>
      </c>
      <c r="AB376" s="13">
        <f t="shared" si="73"/>
        <v>0</v>
      </c>
      <c r="AC376" s="13">
        <f t="shared" si="74"/>
        <v>0</v>
      </c>
      <c r="AD376" s="1">
        <f t="shared" si="75"/>
        <v>357</v>
      </c>
      <c r="AE376" s="47"/>
    </row>
    <row r="377" spans="17:31" x14ac:dyDescent="0.25">
      <c r="Q377" s="12">
        <v>358</v>
      </c>
      <c r="R377" s="13"/>
      <c r="S377" s="13">
        <f t="shared" si="66"/>
        <v>0</v>
      </c>
      <c r="T377" s="13">
        <f t="shared" si="67"/>
        <v>0</v>
      </c>
      <c r="U377" s="14">
        <f t="shared" si="68"/>
        <v>0</v>
      </c>
      <c r="V377" s="13">
        <f t="shared" si="65"/>
        <v>0</v>
      </c>
      <c r="W377" s="13">
        <f t="shared" si="69"/>
        <v>0</v>
      </c>
      <c r="X377" s="12">
        <v>358</v>
      </c>
      <c r="Y377" s="13">
        <f t="shared" si="70"/>
        <v>0</v>
      </c>
      <c r="Z377" s="13">
        <f t="shared" si="71"/>
        <v>0</v>
      </c>
      <c r="AA377" s="14">
        <f t="shared" si="72"/>
        <v>0</v>
      </c>
      <c r="AB377" s="13">
        <f t="shared" si="73"/>
        <v>0</v>
      </c>
      <c r="AC377" s="13">
        <f t="shared" si="74"/>
        <v>0</v>
      </c>
      <c r="AD377" s="1">
        <f t="shared" si="75"/>
        <v>358</v>
      </c>
      <c r="AE377" s="47"/>
    </row>
    <row r="378" spans="17:31" x14ac:dyDescent="0.25">
      <c r="Q378" s="12">
        <v>359</v>
      </c>
      <c r="R378" s="13"/>
      <c r="S378" s="13">
        <f t="shared" si="66"/>
        <v>0</v>
      </c>
      <c r="T378" s="13">
        <f t="shared" si="67"/>
        <v>0</v>
      </c>
      <c r="U378" s="14">
        <f t="shared" si="68"/>
        <v>0</v>
      </c>
      <c r="V378" s="13">
        <f t="shared" si="65"/>
        <v>0</v>
      </c>
      <c r="W378" s="13">
        <f t="shared" si="69"/>
        <v>0</v>
      </c>
      <c r="X378" s="12">
        <v>359</v>
      </c>
      <c r="Y378" s="13">
        <f t="shared" si="70"/>
        <v>0</v>
      </c>
      <c r="Z378" s="13">
        <f t="shared" si="71"/>
        <v>0</v>
      </c>
      <c r="AA378" s="14">
        <f t="shared" si="72"/>
        <v>0</v>
      </c>
      <c r="AB378" s="13">
        <f t="shared" si="73"/>
        <v>0</v>
      </c>
      <c r="AC378" s="13">
        <f t="shared" si="74"/>
        <v>0</v>
      </c>
      <c r="AD378" s="1">
        <f t="shared" si="75"/>
        <v>359</v>
      </c>
      <c r="AE378" s="47"/>
    </row>
    <row r="379" spans="17:31" x14ac:dyDescent="0.25">
      <c r="Q379" s="12">
        <v>360</v>
      </c>
      <c r="R379" s="13"/>
      <c r="S379" s="13">
        <f t="shared" si="66"/>
        <v>0</v>
      </c>
      <c r="T379" s="13">
        <f t="shared" si="67"/>
        <v>0</v>
      </c>
      <c r="U379" s="14">
        <f t="shared" si="68"/>
        <v>0</v>
      </c>
      <c r="V379" s="13">
        <f t="shared" si="65"/>
        <v>0</v>
      </c>
      <c r="W379" s="90">
        <f t="shared" si="69"/>
        <v>0</v>
      </c>
      <c r="X379" s="12">
        <v>360</v>
      </c>
      <c r="Y379" s="13">
        <f t="shared" si="70"/>
        <v>0</v>
      </c>
      <c r="Z379" s="13">
        <f t="shared" si="71"/>
        <v>0</v>
      </c>
      <c r="AA379" s="14">
        <f t="shared" si="72"/>
        <v>0</v>
      </c>
      <c r="AB379" s="13">
        <f t="shared" si="73"/>
        <v>0</v>
      </c>
      <c r="AC379" s="13">
        <f>Y379-AB379</f>
        <v>0</v>
      </c>
      <c r="AD379" s="1">
        <f t="shared" si="75"/>
        <v>360</v>
      </c>
      <c r="AE379" s="47"/>
    </row>
    <row r="380" spans="17:31" x14ac:dyDescent="0.25">
      <c r="Q380" s="16" t="s">
        <v>21</v>
      </c>
      <c r="R380" s="80"/>
      <c r="S380" s="17"/>
      <c r="T380" s="17">
        <f>SUMIF($W$20:$W$379,"&gt;=-5",T20:T379)</f>
        <v>327691.50310112123</v>
      </c>
      <c r="U380" s="18">
        <f>SUMIF($W$20:$W$379,"&gt;=-5",U20:U379)</f>
        <v>77691.503101120528</v>
      </c>
      <c r="V380" s="17">
        <f>SUMIF($W$20:$W$379,"&gt;=-5",V20:V379)</f>
        <v>250000</v>
      </c>
      <c r="W380" s="17"/>
      <c r="X380" s="16" t="s">
        <v>21</v>
      </c>
      <c r="Y380" s="17"/>
      <c r="Z380" s="13">
        <f>SUMIF($AC$20:$AC$379,"&gt;=-5",Z20:Z379)</f>
        <v>375249.46961914789</v>
      </c>
      <c r="AA380" s="18">
        <f>SUMIF($AC$20:$AC$379,"&gt;=-5",AA20:AA379)</f>
        <v>125249.46961914662</v>
      </c>
      <c r="AB380" s="17">
        <f>SUMIF($AC$20:$AC$379,"&gt;=-5",AB20:AB379)</f>
        <v>250000.00000000026</v>
      </c>
      <c r="AC380" s="17">
        <f>'Mortgage Affordability'!$J380-'Mortgage Affordability'!$M380</f>
        <v>0</v>
      </c>
      <c r="AD380" s="1" t="str">
        <f t="shared" si="75"/>
        <v>TOTALS</v>
      </c>
      <c r="AE380" s="47"/>
    </row>
    <row r="381" spans="17:31" x14ac:dyDescent="0.25">
      <c r="Z381" s="89"/>
    </row>
    <row r="382" spans="17:31" x14ac:dyDescent="0.25">
      <c r="Z382" s="24"/>
    </row>
  </sheetData>
  <sheetProtection algorithmName="SHA-512" hashValue="n8MqvYR8zP7l9uiybMKM80ShZ16JL2rMx/Uu3mb+JBMsQ/OQAnJpjzW5RU3vGGMNEAb1peaEOPt+s13OEjDENw==" saltValue="xRR+OHckZtnhDBhPoGI1sQ==" spinCount="100000" sheet="1" objects="1" scenarios="1"/>
  <mergeCells count="19">
    <mergeCell ref="I8:J8"/>
    <mergeCell ref="I9:J9"/>
    <mergeCell ref="I10:J10"/>
    <mergeCell ref="B4:E4"/>
    <mergeCell ref="B5:D5"/>
    <mergeCell ref="G5:G8"/>
    <mergeCell ref="B6:D6"/>
    <mergeCell ref="B8:D8"/>
    <mergeCell ref="I12:J12"/>
    <mergeCell ref="B15:D15"/>
    <mergeCell ref="I15:J15"/>
    <mergeCell ref="Q18:W18"/>
    <mergeCell ref="X18:AC18"/>
    <mergeCell ref="B14:D14"/>
    <mergeCell ref="B2:H2"/>
    <mergeCell ref="B9:D9"/>
    <mergeCell ref="B7:D7"/>
    <mergeCell ref="B12:D12"/>
    <mergeCell ref="B13:D13"/>
  </mergeCells>
  <conditionalFormatting sqref="G51">
    <cfRule type="expression" dxfId="16" priority="9">
      <formula>$H51&lt;-1</formula>
    </cfRule>
  </conditionalFormatting>
  <conditionalFormatting sqref="B21:H49 B20 D20:H20">
    <cfRule type="expression" dxfId="15" priority="7">
      <formula>$D20&lt;-0.01</formula>
    </cfRule>
    <cfRule type="expression" dxfId="14" priority="8">
      <formula>$D20&lt;=0.01</formula>
    </cfRule>
  </conditionalFormatting>
  <conditionalFormatting sqref="I20:N48 I49:L49 N49">
    <cfRule type="expression" dxfId="13" priority="5">
      <formula>$N20&lt;-1</formula>
    </cfRule>
    <cfRule type="expression" dxfId="12" priority="6">
      <formula>$N20&lt;-1</formula>
    </cfRule>
  </conditionalFormatting>
  <conditionalFormatting sqref="M49:M52">
    <cfRule type="expression" dxfId="11" priority="3">
      <formula>$N49&lt;-1</formula>
    </cfRule>
    <cfRule type="expression" dxfId="10" priority="4">
      <formula>$N49&lt;-1</formula>
    </cfRule>
  </conditionalFormatting>
  <conditionalFormatting sqref="C20">
    <cfRule type="expression" dxfId="9" priority="1">
      <formula>$H20&lt;-1</formula>
    </cfRule>
    <cfRule type="expression" dxfId="8" priority="2">
      <formula>$H20&lt;-1</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E186C-B1A4-475D-B08B-CC43C9715A2C}">
  <dimension ref="A2:AM383"/>
  <sheetViews>
    <sheetView tabSelected="1" topLeftCell="A4" zoomScaleNormal="100" workbookViewId="0">
      <selection activeCell="AK15" sqref="AK15"/>
    </sheetView>
  </sheetViews>
  <sheetFormatPr defaultColWidth="9.140625" defaultRowHeight="15" x14ac:dyDescent="0.25"/>
  <cols>
    <col min="1" max="1" width="9.7109375" style="1" bestFit="1" customWidth="1"/>
    <col min="2" max="2" width="7" style="1" customWidth="1"/>
    <col min="3" max="3" width="13" style="1" customWidth="1"/>
    <col min="4" max="4" width="14.42578125" style="1" customWidth="1"/>
    <col min="5" max="5" width="18.28515625" style="1" customWidth="1"/>
    <col min="6" max="6" width="14.5703125" style="1" customWidth="1"/>
    <col min="7" max="7" width="29.85546875" style="1" customWidth="1"/>
    <col min="8" max="8" width="16.42578125" style="1" customWidth="1"/>
    <col min="9" max="9" width="2.85546875" style="1" customWidth="1"/>
    <col min="10" max="10" width="8.5703125" style="1" customWidth="1"/>
    <col min="11" max="12" width="16.42578125" style="1" customWidth="1"/>
    <col min="13" max="13" width="18.140625" style="1" customWidth="1"/>
    <col min="14" max="14" width="16.42578125" style="1" customWidth="1"/>
    <col min="15" max="15" width="22.7109375" style="1" customWidth="1"/>
    <col min="16" max="16" width="15" style="1" customWidth="1"/>
    <col min="17" max="17" width="16.42578125" style="1" hidden="1" customWidth="1"/>
    <col min="18" max="18" width="15" style="1" hidden="1" customWidth="1"/>
    <col min="19" max="19" width="9.140625" style="1" hidden="1" customWidth="1"/>
    <col min="20" max="20" width="6.85546875" style="1" hidden="1" customWidth="1"/>
    <col min="21" max="21" width="10.28515625" style="1" hidden="1" customWidth="1"/>
    <col min="22" max="22" width="13.5703125" style="1" hidden="1" customWidth="1"/>
    <col min="23" max="23" width="12.140625" style="1" hidden="1" customWidth="1"/>
    <col min="24" max="24" width="14.28515625" style="1" hidden="1" customWidth="1"/>
    <col min="25" max="25" width="12.140625" style="1" hidden="1" customWidth="1"/>
    <col min="26" max="26" width="15" style="1" hidden="1" customWidth="1"/>
    <col min="27" max="27" width="6.85546875" style="46" hidden="1" customWidth="1"/>
    <col min="28" max="28" width="9.85546875" style="24" hidden="1" customWidth="1"/>
    <col min="29" max="29" width="14.42578125" style="1" hidden="1" customWidth="1"/>
    <col min="30" max="30" width="17.140625" style="1" hidden="1" customWidth="1"/>
    <col min="31" max="31" width="13.42578125" style="1" hidden="1" customWidth="1"/>
    <col min="32" max="32" width="12.140625" style="1" hidden="1" customWidth="1"/>
    <col min="33" max="33" width="15.42578125" style="1" hidden="1" customWidth="1"/>
    <col min="34" max="34" width="9.140625" style="1" hidden="1" customWidth="1"/>
    <col min="35" max="35" width="17.42578125" style="1" hidden="1" customWidth="1"/>
    <col min="36" max="36" width="9.140625" style="1" customWidth="1"/>
    <col min="37" max="16384" width="9.140625" style="1"/>
  </cols>
  <sheetData>
    <row r="2" spans="2:39" ht="26.25" x14ac:dyDescent="0.4">
      <c r="B2" s="159" t="s">
        <v>52</v>
      </c>
      <c r="C2" s="159"/>
      <c r="D2" s="159"/>
      <c r="E2" s="159"/>
      <c r="F2" s="159"/>
      <c r="G2" s="159"/>
      <c r="H2" s="159"/>
      <c r="I2" s="110"/>
      <c r="J2" s="159" t="s">
        <v>22</v>
      </c>
      <c r="K2" s="159"/>
      <c r="L2" s="159"/>
      <c r="M2" s="159"/>
      <c r="N2" s="159"/>
      <c r="O2" s="159"/>
      <c r="P2" s="159"/>
      <c r="Q2" s="110"/>
    </row>
    <row r="3" spans="2:39" ht="18" customHeight="1" thickBot="1" x14ac:dyDescent="0.45">
      <c r="B3" s="110"/>
      <c r="C3" s="110"/>
      <c r="D3" s="110"/>
      <c r="E3" s="110"/>
      <c r="F3" s="110"/>
      <c r="G3" s="110"/>
      <c r="H3" s="110"/>
      <c r="I3" s="110"/>
      <c r="Q3" s="110"/>
    </row>
    <row r="4" spans="2:39" ht="27" thickBot="1" x14ac:dyDescent="0.45">
      <c r="B4" s="169" t="s">
        <v>4</v>
      </c>
      <c r="C4" s="169"/>
      <c r="D4" s="169"/>
      <c r="E4" s="169"/>
      <c r="F4" s="110"/>
      <c r="G4" s="115"/>
      <c r="H4" s="110"/>
      <c r="I4" s="110"/>
      <c r="J4" s="169" t="s">
        <v>4</v>
      </c>
      <c r="K4" s="169"/>
      <c r="L4" s="169"/>
      <c r="M4" s="169"/>
      <c r="N4" s="110"/>
      <c r="O4" s="110"/>
      <c r="P4" s="110"/>
      <c r="Q4" s="110"/>
      <c r="R4" s="117" t="str">
        <f>G5</f>
        <v>Years Added</v>
      </c>
    </row>
    <row r="5" spans="2:39" ht="15" customHeight="1" thickBot="1" x14ac:dyDescent="0.3">
      <c r="B5" s="161" t="s">
        <v>7</v>
      </c>
      <c r="C5" s="161"/>
      <c r="D5" s="161"/>
      <c r="E5" s="94">
        <v>3.5000000000000003E-2</v>
      </c>
      <c r="G5" s="174" t="str">
        <f>IF(R5&gt;=0,"Years Reduced","Years Added")</f>
        <v>Years Added</v>
      </c>
      <c r="J5" s="161" t="s">
        <v>7</v>
      </c>
      <c r="K5" s="161"/>
      <c r="L5" s="161"/>
      <c r="M5" s="94">
        <v>2.5000000000000001E-2</v>
      </c>
      <c r="P5" s="24"/>
      <c r="R5" s="118">
        <f>((VLOOKUP(Z18,Z21:AA380,2,)+1)-(VLOOKUP(AG18,AG21:AH380,2,)+1))/12</f>
        <v>-10.666666666666666</v>
      </c>
    </row>
    <row r="6" spans="2:39" ht="15.75" customHeight="1" thickBot="1" x14ac:dyDescent="0.3">
      <c r="B6" s="161" t="s">
        <v>44</v>
      </c>
      <c r="C6" s="161"/>
      <c r="D6" s="161"/>
      <c r="E6" s="124">
        <v>265000</v>
      </c>
      <c r="G6" s="175"/>
      <c r="J6" s="161" t="s">
        <v>44</v>
      </c>
      <c r="K6" s="161"/>
      <c r="L6" s="161"/>
      <c r="M6" s="124">
        <v>200000</v>
      </c>
      <c r="P6" s="24"/>
      <c r="T6" s="3"/>
      <c r="U6" s="3"/>
      <c r="AM6"/>
    </row>
    <row r="7" spans="2:39" ht="15" customHeight="1" thickBot="1" x14ac:dyDescent="0.3">
      <c r="B7" s="161" t="s">
        <v>45</v>
      </c>
      <c r="C7" s="161"/>
      <c r="D7" s="161"/>
      <c r="E7" s="124">
        <v>200000</v>
      </c>
      <c r="F7" s="24"/>
      <c r="G7" s="92">
        <f>IF(R5&gt;=0,R5,-R5)</f>
        <v>10.666666666666666</v>
      </c>
      <c r="J7" s="161" t="s">
        <v>45</v>
      </c>
      <c r="K7" s="161"/>
      <c r="L7" s="161"/>
      <c r="M7" s="124">
        <v>200000</v>
      </c>
      <c r="N7" s="24"/>
      <c r="O7" s="174" t="s">
        <v>60</v>
      </c>
      <c r="P7" s="24"/>
      <c r="T7" s="3"/>
      <c r="U7" s="3"/>
    </row>
    <row r="8" spans="2:39" ht="15" customHeight="1" thickBot="1" x14ac:dyDescent="0.3">
      <c r="B8" s="161" t="s">
        <v>46</v>
      </c>
      <c r="C8" s="161"/>
      <c r="D8" s="161"/>
      <c r="E8" s="95">
        <v>30</v>
      </c>
      <c r="H8" s="24"/>
      <c r="I8" s="24"/>
      <c r="J8" s="161" t="s">
        <v>46</v>
      </c>
      <c r="K8" s="161"/>
      <c r="L8" s="161"/>
      <c r="M8" s="95">
        <v>30</v>
      </c>
      <c r="O8" s="175"/>
      <c r="P8" s="24"/>
      <c r="Q8" s="24"/>
    </row>
    <row r="9" spans="2:39" ht="18" customHeight="1" x14ac:dyDescent="0.35">
      <c r="B9" s="160" t="s">
        <v>47</v>
      </c>
      <c r="C9" s="160"/>
      <c r="D9" s="160"/>
      <c r="E9" s="124"/>
      <c r="G9" s="130" t="str">
        <f>IF(R12&gt;=0,"Total Savings","Additional Cost")</f>
        <v>Additional Cost</v>
      </c>
      <c r="J9" s="160" t="s">
        <v>59</v>
      </c>
      <c r="K9" s="160"/>
      <c r="L9" s="160"/>
      <c r="M9" s="129">
        <v>7000</v>
      </c>
      <c r="O9" s="175"/>
      <c r="P9" s="24"/>
    </row>
    <row r="10" spans="2:39" ht="18" customHeight="1" thickBot="1" x14ac:dyDescent="0.3">
      <c r="B10" s="54"/>
      <c r="C10" s="54"/>
      <c r="D10" s="54"/>
      <c r="E10" s="81"/>
      <c r="G10" s="39">
        <f>IF(R12&gt;=0,R12,-R12)</f>
        <v>16201.393676788517</v>
      </c>
      <c r="J10" s="160" t="s">
        <v>47</v>
      </c>
      <c r="K10" s="160"/>
      <c r="L10" s="160"/>
      <c r="M10" s="124">
        <v>0</v>
      </c>
      <c r="O10" s="39">
        <f>0.035*M6</f>
        <v>7000.0000000000009</v>
      </c>
      <c r="P10" s="24"/>
    </row>
    <row r="11" spans="2:39" ht="15" customHeight="1" x14ac:dyDescent="0.25">
      <c r="B11" s="54"/>
      <c r="C11" s="54"/>
      <c r="D11" s="54"/>
      <c r="E11" s="81"/>
      <c r="G11" s="114"/>
      <c r="J11" s="160"/>
      <c r="K11" s="160"/>
      <c r="L11" s="160"/>
      <c r="M11" s="127"/>
      <c r="O11" s="176" t="s">
        <v>56</v>
      </c>
      <c r="P11" s="24"/>
      <c r="R11" s="117" t="s">
        <v>53</v>
      </c>
    </row>
    <row r="12" spans="2:39" ht="15.75" customHeight="1" thickBot="1" x14ac:dyDescent="0.3">
      <c r="B12" s="54"/>
      <c r="C12" s="54"/>
      <c r="D12" s="54"/>
      <c r="E12" s="82"/>
      <c r="H12" s="116"/>
      <c r="O12" s="177"/>
      <c r="R12" s="125">
        <f>E14-M14-M9</f>
        <v>-16201.393676788517</v>
      </c>
    </row>
    <row r="13" spans="2:39" ht="20.25" customHeight="1" x14ac:dyDescent="0.3">
      <c r="B13" s="162" t="s">
        <v>48</v>
      </c>
      <c r="C13" s="163"/>
      <c r="D13" s="163"/>
      <c r="E13" s="41">
        <f>PMT(E5/12,E8*12,-E6,0)</f>
        <v>1189.9684226933848</v>
      </c>
      <c r="G13" s="174" t="s">
        <v>57</v>
      </c>
      <c r="H13" s="38"/>
      <c r="I13" s="38"/>
      <c r="J13" s="162" t="s">
        <v>48</v>
      </c>
      <c r="K13" s="163"/>
      <c r="L13" s="163"/>
      <c r="M13" s="41">
        <f>PMT(M5/12,M8*12,-M6,0)</f>
        <v>790.24179763546408</v>
      </c>
      <c r="O13" s="38"/>
      <c r="P13" s="38"/>
      <c r="Q13" s="38"/>
    </row>
    <row r="14" spans="2:39" ht="18.75" customHeight="1" x14ac:dyDescent="0.3">
      <c r="B14" s="164" t="s">
        <v>49</v>
      </c>
      <c r="C14" s="165"/>
      <c r="D14" s="165"/>
      <c r="E14" s="42">
        <f>SUMIF($Z$21:$Z$380,"&gt;=-5",X21:X380)</f>
        <v>75285.6534719786</v>
      </c>
      <c r="G14" s="175"/>
      <c r="J14" s="164" t="s">
        <v>49</v>
      </c>
      <c r="K14" s="165"/>
      <c r="L14" s="165"/>
      <c r="M14" s="42">
        <f>SUMIF($AG$21:$AG$380,"&gt;=-5",AE21:AE380)</f>
        <v>84487.047148767117</v>
      </c>
      <c r="O14" s="114"/>
      <c r="R14" s="1" t="s">
        <v>54</v>
      </c>
    </row>
    <row r="15" spans="2:39" ht="21" customHeight="1" thickBot="1" x14ac:dyDescent="0.35">
      <c r="B15" s="164" t="s">
        <v>29</v>
      </c>
      <c r="C15" s="165"/>
      <c r="D15" s="165"/>
      <c r="E15" s="43">
        <f>SUMIF(Z21:Z380,"&gt;=-5",W21:W380)+Z18</f>
        <v>275687.42945516651</v>
      </c>
      <c r="G15" s="92">
        <f>(COUNTIF(AI21:AI380,"&lt;"&amp;M9)-COUNTIF(AI21:AI380,"=0")+1)/12</f>
        <v>4.166666666666667</v>
      </c>
      <c r="J15" s="164" t="s">
        <v>29</v>
      </c>
      <c r="K15" s="165"/>
      <c r="L15" s="165"/>
      <c r="M15" s="43">
        <f>SUMIF(AG21:AG380,"&gt;=-5",AD21:AD380)+AG18</f>
        <v>285275.64603206422</v>
      </c>
    </row>
    <row r="16" spans="2:39" ht="18.75" customHeight="1" thickBot="1" x14ac:dyDescent="0.35">
      <c r="B16" s="168" t="s">
        <v>12</v>
      </c>
      <c r="C16" s="169"/>
      <c r="D16" s="169"/>
      <c r="E16" s="126">
        <f>VLOOKUP(Z18,Z21:AA380,2,)+1</f>
        <v>232</v>
      </c>
      <c r="J16" s="168" t="s">
        <v>12</v>
      </c>
      <c r="K16" s="169"/>
      <c r="L16" s="169"/>
      <c r="M16" s="126">
        <f>VLOOKUP(AG18,AG21:AH380,2,)+1</f>
        <v>360</v>
      </c>
    </row>
    <row r="17" spans="2:35" x14ac:dyDescent="0.25">
      <c r="R17" s="47"/>
    </row>
    <row r="18" spans="2:35" x14ac:dyDescent="0.25">
      <c r="B18" s="33"/>
      <c r="C18" s="33"/>
      <c r="D18" s="33"/>
      <c r="E18" s="31"/>
      <c r="F18" s="30"/>
      <c r="G18" s="30"/>
      <c r="H18" s="30"/>
      <c r="I18" s="30"/>
      <c r="J18" s="30"/>
      <c r="K18" s="30"/>
      <c r="L18" s="30"/>
      <c r="M18" s="30"/>
      <c r="N18" s="30"/>
      <c r="O18" s="30"/>
      <c r="P18" s="30"/>
      <c r="Q18" s="30"/>
      <c r="Z18" s="52" cm="1">
        <f t="array" ref="Z18">MIN(IF((Z21:Z380&gt;-1)*(Z21:Z380),(Z21:Z380)))</f>
        <v>401.77598318898117</v>
      </c>
      <c r="AG18" s="52" cm="1">
        <f t="array" ref="AG18">MIN(IF((AG21:AG380&gt;-1)*(AG21:AG380),(AG21:AG380)))</f>
        <v>788.59888329540638</v>
      </c>
    </row>
    <row r="19" spans="2:35" ht="13.5" customHeight="1" x14ac:dyDescent="0.25">
      <c r="B19" s="33"/>
      <c r="C19" s="33"/>
      <c r="D19" s="33"/>
      <c r="E19" s="31"/>
      <c r="F19" s="30"/>
      <c r="G19" s="30"/>
      <c r="H19" s="30"/>
      <c r="I19" s="30"/>
      <c r="J19" s="30"/>
      <c r="K19" s="30"/>
      <c r="L19" s="30"/>
      <c r="M19" s="30"/>
      <c r="N19" s="30"/>
      <c r="O19" s="30"/>
      <c r="P19" s="30"/>
      <c r="Q19" s="30"/>
      <c r="T19" s="148" t="s">
        <v>37</v>
      </c>
      <c r="U19" s="148"/>
      <c r="V19" s="148"/>
      <c r="W19" s="148"/>
      <c r="X19" s="148"/>
      <c r="Y19" s="148"/>
      <c r="Z19" s="158"/>
      <c r="AA19" s="147" t="s">
        <v>38</v>
      </c>
      <c r="AB19" s="148"/>
      <c r="AC19" s="148"/>
      <c r="AD19" s="148"/>
      <c r="AE19" s="148"/>
      <c r="AF19" s="148"/>
      <c r="AG19" s="148"/>
    </row>
    <row r="20" spans="2:35" ht="30" customHeight="1" thickBot="1" x14ac:dyDescent="0.3">
      <c r="B20" s="37" t="s">
        <v>58</v>
      </c>
      <c r="C20" s="37" t="s">
        <v>51</v>
      </c>
      <c r="D20" s="37" t="s">
        <v>14</v>
      </c>
      <c r="E20" s="37" t="s">
        <v>15</v>
      </c>
      <c r="F20" s="37" t="s">
        <v>16</v>
      </c>
      <c r="G20" s="37" t="s">
        <v>17</v>
      </c>
      <c r="H20" s="37" t="s">
        <v>18</v>
      </c>
      <c r="I20" s="112"/>
      <c r="J20" s="37" t="s">
        <v>58</v>
      </c>
      <c r="K20" s="37" t="s">
        <v>51</v>
      </c>
      <c r="L20" s="37" t="s">
        <v>14</v>
      </c>
      <c r="M20" s="37" t="s">
        <v>15</v>
      </c>
      <c r="N20" s="37" t="s">
        <v>16</v>
      </c>
      <c r="O20" s="37" t="s">
        <v>17</v>
      </c>
      <c r="P20" s="37" t="s">
        <v>18</v>
      </c>
      <c r="Q20" s="111"/>
      <c r="T20" s="9" t="s">
        <v>8</v>
      </c>
      <c r="U20" s="10" t="s">
        <v>51</v>
      </c>
      <c r="V20" s="10" t="s">
        <v>14</v>
      </c>
      <c r="W20" s="10" t="s">
        <v>20</v>
      </c>
      <c r="X20" s="10" t="s">
        <v>16</v>
      </c>
      <c r="Y20" s="10" t="s">
        <v>17</v>
      </c>
      <c r="Z20" s="10" t="s">
        <v>18</v>
      </c>
      <c r="AA20" s="9" t="s">
        <v>8</v>
      </c>
      <c r="AB20" s="10" t="s">
        <v>51</v>
      </c>
      <c r="AC20" s="10" t="s">
        <v>14</v>
      </c>
      <c r="AD20" s="10" t="s">
        <v>20</v>
      </c>
      <c r="AE20" s="10" t="s">
        <v>16</v>
      </c>
      <c r="AF20" s="10" t="s">
        <v>17</v>
      </c>
      <c r="AG20" s="10" t="s">
        <v>18</v>
      </c>
      <c r="AH20" s="1" t="s">
        <v>8</v>
      </c>
      <c r="AI20" s="119" t="s">
        <v>55</v>
      </c>
    </row>
    <row r="21" spans="2:35" x14ac:dyDescent="0.25">
      <c r="B21" s="34">
        <v>1</v>
      </c>
      <c r="C21" s="120"/>
      <c r="D21" s="121">
        <f>V21</f>
        <v>200000</v>
      </c>
      <c r="E21" s="36">
        <f t="shared" ref="E21:E50" ca="1" si="0">SUM(OFFSET($W$21,(ROW()-21)*12,0,12,1))</f>
        <v>14279.621072320615</v>
      </c>
      <c r="F21" s="36">
        <f ca="1">SUM(OFFSET($X$21,(ROW()-21)*12,0,12,1))</f>
        <v>6882.0799253571149</v>
      </c>
      <c r="G21" s="36">
        <f ca="1">SUM(OFFSET($Y$21,(ROW()-21)*12,0,12,1))</f>
        <v>7397.541146963501</v>
      </c>
      <c r="H21" s="121">
        <f t="shared" ref="H21:H50" ca="1" si="1">D21-G21</f>
        <v>192602.45885303649</v>
      </c>
      <c r="I21" s="113"/>
      <c r="J21" s="34">
        <v>1</v>
      </c>
      <c r="K21" s="120"/>
      <c r="L21" s="121">
        <f>AC21</f>
        <v>200000</v>
      </c>
      <c r="M21" s="36">
        <f ca="1">SUM(OFFSET($AD$21,(ROW()-21)*12,0,12,1))</f>
        <v>9482.9015716255708</v>
      </c>
      <c r="N21" s="36">
        <f ca="1">SUM(OFFSET($AE$21,(ROW()-21)*12,0,12,1))</f>
        <v>4948.2750294507396</v>
      </c>
      <c r="O21" s="36">
        <f ca="1">SUM(OFFSET($AF$21,(ROW()-21)*12,0,12,1))</f>
        <v>4534.6265421748294</v>
      </c>
      <c r="P21" s="121">
        <f t="shared" ref="P21:P50" ca="1" si="2">L21-O21</f>
        <v>195465.37345782516</v>
      </c>
      <c r="Q21" s="35"/>
      <c r="T21" s="12">
        <v>1</v>
      </c>
      <c r="U21" s="90">
        <f>C21</f>
        <v>0</v>
      </c>
      <c r="V21" s="90">
        <f>E7</f>
        <v>200000</v>
      </c>
      <c r="W21" s="90">
        <f>IF(V21&gt;PMT($E$5/12,$E$8*12,-$E$6,0,)+U21+$E$9,PMT($E$5/12,$E$8*12,-$E$6,0,)+U21+$E$9,V21+X21)</f>
        <v>1189.9684226933848</v>
      </c>
      <c r="X21" s="14">
        <f>V21*($E$5/12)</f>
        <v>583.33333333333337</v>
      </c>
      <c r="Y21" s="90">
        <f>W21-X21</f>
        <v>606.63508936005144</v>
      </c>
      <c r="Z21" s="90">
        <f>V21-Y21</f>
        <v>199393.36491063994</v>
      </c>
      <c r="AA21" s="12">
        <v>1</v>
      </c>
      <c r="AB21" s="90">
        <f>K21</f>
        <v>0</v>
      </c>
      <c r="AC21" s="90">
        <f>M7</f>
        <v>200000</v>
      </c>
      <c r="AD21" s="90">
        <f t="shared" ref="AD21:AD84" si="3">IF(AC21&gt;PMT($M$5/12,$M$8*12,-$M$6,0,)+AB21+$M$10,PMT($M$5/12,$M$8*12,-$M$6,0,)+AB21+$M$10,AC21+AE21)</f>
        <v>790.24179763546408</v>
      </c>
      <c r="AE21" s="14">
        <f>AC21*$M$5/12</f>
        <v>416.66666666666669</v>
      </c>
      <c r="AF21" s="90">
        <f>AD21-AE21</f>
        <v>373.5751309687974</v>
      </c>
      <c r="AG21" s="90">
        <f>AC21-AF21</f>
        <v>199626.42486903121</v>
      </c>
      <c r="AH21" s="1">
        <f>AA21</f>
        <v>1</v>
      </c>
      <c r="AI21" s="47">
        <f>X21-AE21</f>
        <v>166.66666666666669</v>
      </c>
    </row>
    <row r="22" spans="2:35" x14ac:dyDescent="0.25">
      <c r="B22" s="34">
        <v>2</v>
      </c>
      <c r="C22" s="120">
        <v>0</v>
      </c>
      <c r="D22" s="121">
        <f t="shared" ref="D22:D50" ca="1" si="4">H21</f>
        <v>192602.45885303649</v>
      </c>
      <c r="E22" s="36">
        <f t="shared" ca="1" si="0"/>
        <v>14279.621072320615</v>
      </c>
      <c r="F22" s="36">
        <f t="shared" ref="F22:F50" ca="1" si="5">SUM(OFFSET($X$21,(ROW()-21)*12,0,12,1))</f>
        <v>6618.9719274671843</v>
      </c>
      <c r="G22" s="36">
        <f t="shared" ref="G22:G50" ca="1" si="6">SUM(OFFSET($Y$21,(ROW()-21)*12,0,12,1))</f>
        <v>7660.6491448534352</v>
      </c>
      <c r="H22" s="121">
        <f t="shared" ca="1" si="1"/>
        <v>184941.80970818305</v>
      </c>
      <c r="I22" s="113"/>
      <c r="J22" s="34">
        <v>2</v>
      </c>
      <c r="K22" s="120">
        <v>0</v>
      </c>
      <c r="L22" s="121">
        <f t="shared" ref="L22:L39" ca="1" si="7">P21</f>
        <v>195465.37345782516</v>
      </c>
      <c r="M22" s="36">
        <f t="shared" ref="M22:M50" ca="1" si="8">SUM(OFFSET($AD$21,(ROW()-21)*12,0,12,1))</f>
        <v>9482.9015716255708</v>
      </c>
      <c r="N22" s="36">
        <f t="shared" ref="N22:N50" ca="1" si="9">SUM(OFFSET($AE$21,(ROW()-21)*12,0,12,1))</f>
        <v>4833.6013212036733</v>
      </c>
      <c r="O22" s="36">
        <f t="shared" ref="O22:O50" ca="1" si="10">SUM(OFFSET($AF$21,(ROW()-21)*12,0,12,1))</f>
        <v>4649.3002504218957</v>
      </c>
      <c r="P22" s="121">
        <f t="shared" ca="1" si="2"/>
        <v>190816.07320740327</v>
      </c>
      <c r="Q22" s="35"/>
      <c r="T22" s="12">
        <v>2</v>
      </c>
      <c r="U22" s="90"/>
      <c r="V22" s="90">
        <f t="shared" ref="V22:V85" si="11">Z21</f>
        <v>199393.36491063994</v>
      </c>
      <c r="W22" s="90">
        <f t="shared" ref="W22:W85" si="12">IF(V22&gt;PMT($E$5/12,$E$8*12,-$E$6,0,)+U22+$E$9,PMT($E$5/12,$E$8*12,-$E$6,0,)+U22+$E$9,V22+X22)</f>
        <v>1189.9684226933848</v>
      </c>
      <c r="X22" s="14">
        <f t="shared" ref="X22:X85" si="13">V22*$E$5/12</f>
        <v>581.56398098936654</v>
      </c>
      <c r="Y22" s="90">
        <f t="shared" ref="Y22:Y85" si="14">W22-X22</f>
        <v>608.40444170401827</v>
      </c>
      <c r="Z22" s="90">
        <f t="shared" ref="Z22:Z85" si="15">V22-Y22</f>
        <v>198784.96046893593</v>
      </c>
      <c r="AA22" s="12">
        <v>2</v>
      </c>
      <c r="AB22" s="90"/>
      <c r="AC22" s="90">
        <f t="shared" ref="AC22:AC85" si="16">AG21</f>
        <v>199626.42486903121</v>
      </c>
      <c r="AD22" s="90">
        <f t="shared" si="3"/>
        <v>790.24179763546408</v>
      </c>
      <c r="AE22" s="14">
        <f t="shared" ref="AE22:AE85" si="17">AC22*$M$5/12</f>
        <v>415.88838514381501</v>
      </c>
      <c r="AF22" s="90">
        <f t="shared" ref="AF22:AF85" si="18">AD22-AE22</f>
        <v>374.35341249164907</v>
      </c>
      <c r="AG22" s="90">
        <f t="shared" ref="AG22:AG85" si="19">AC22-AF22</f>
        <v>199252.07145653956</v>
      </c>
      <c r="AH22" s="1">
        <f t="shared" ref="AH22:AH85" si="20">AA22</f>
        <v>2</v>
      </c>
      <c r="AI22" s="47">
        <f>IF(X22&gt;=AE22,(AI21+(X22-AE22)),0)</f>
        <v>332.34226251221821</v>
      </c>
    </row>
    <row r="23" spans="2:35" x14ac:dyDescent="0.25">
      <c r="B23" s="34">
        <v>3</v>
      </c>
      <c r="C23" s="120">
        <v>0</v>
      </c>
      <c r="D23" s="121">
        <f t="shared" ca="1" si="4"/>
        <v>184941.80970818305</v>
      </c>
      <c r="E23" s="36">
        <f t="shared" ca="1" si="0"/>
        <v>14279.621072320615</v>
      </c>
      <c r="F23" s="36">
        <f t="shared" ca="1" si="5"/>
        <v>6346.5059797965932</v>
      </c>
      <c r="G23" s="36">
        <f t="shared" ca="1" si="6"/>
        <v>7933.1150925240227</v>
      </c>
      <c r="H23" s="121">
        <f t="shared" ca="1" si="1"/>
        <v>177008.69461565901</v>
      </c>
      <c r="I23" s="113"/>
      <c r="J23" s="34">
        <v>3</v>
      </c>
      <c r="K23" s="120">
        <v>0</v>
      </c>
      <c r="L23" s="121">
        <f t="shared" ca="1" si="7"/>
        <v>190816.07320740327</v>
      </c>
      <c r="M23" s="36">
        <f t="shared" ca="1" si="8"/>
        <v>9482.9015716255708</v>
      </c>
      <c r="N23" s="36">
        <f t="shared" ca="1" si="9"/>
        <v>4716.0276918184863</v>
      </c>
      <c r="O23" s="36">
        <f t="shared" ca="1" si="10"/>
        <v>4766.8738798070826</v>
      </c>
      <c r="P23" s="121">
        <f t="shared" ca="1" si="2"/>
        <v>186049.1993275962</v>
      </c>
      <c r="Q23" s="35"/>
      <c r="T23" s="12">
        <v>3</v>
      </c>
      <c r="U23" s="90"/>
      <c r="V23" s="90">
        <f t="shared" si="11"/>
        <v>198784.96046893593</v>
      </c>
      <c r="W23" s="90">
        <f t="shared" si="12"/>
        <v>1189.9684226933848</v>
      </c>
      <c r="X23" s="14">
        <f t="shared" si="13"/>
        <v>579.78946803439646</v>
      </c>
      <c r="Y23" s="90">
        <f t="shared" si="14"/>
        <v>610.17895465898835</v>
      </c>
      <c r="Z23" s="90">
        <f t="shared" si="15"/>
        <v>198174.78151427693</v>
      </c>
      <c r="AA23" s="12">
        <v>3</v>
      </c>
      <c r="AB23" s="90"/>
      <c r="AC23" s="90">
        <f t="shared" si="16"/>
        <v>199252.07145653956</v>
      </c>
      <c r="AD23" s="90">
        <f t="shared" si="3"/>
        <v>790.24179763546408</v>
      </c>
      <c r="AE23" s="14">
        <f t="shared" si="17"/>
        <v>415.1084822011241</v>
      </c>
      <c r="AF23" s="90">
        <f t="shared" si="18"/>
        <v>375.13331543433998</v>
      </c>
      <c r="AG23" s="90">
        <f t="shared" si="19"/>
        <v>198876.93814110523</v>
      </c>
      <c r="AH23" s="1">
        <f t="shared" si="20"/>
        <v>3</v>
      </c>
      <c r="AI23" s="47">
        <f t="shared" ref="AI23:AI86" si="21">IF(X23&gt;=AE23,(AI22+(X23-AE23)),0)</f>
        <v>497.02324834549057</v>
      </c>
    </row>
    <row r="24" spans="2:35" x14ac:dyDescent="0.25">
      <c r="B24" s="34">
        <v>4</v>
      </c>
      <c r="C24" s="120">
        <v>0</v>
      </c>
      <c r="D24" s="121">
        <f t="shared" ca="1" si="4"/>
        <v>177008.69461565901</v>
      </c>
      <c r="E24" s="36">
        <f t="shared" ca="1" si="0"/>
        <v>14279.621072320615</v>
      </c>
      <c r="F24" s="36">
        <f t="shared" ca="1" si="5"/>
        <v>6064.3492485858233</v>
      </c>
      <c r="G24" s="36">
        <f t="shared" ca="1" si="6"/>
        <v>8215.2718237347945</v>
      </c>
      <c r="H24" s="121">
        <f t="shared" ca="1" si="1"/>
        <v>168793.42279192421</v>
      </c>
      <c r="I24" s="113"/>
      <c r="J24" s="34">
        <v>4</v>
      </c>
      <c r="K24" s="120">
        <v>0</v>
      </c>
      <c r="L24" s="121">
        <f t="shared" ca="1" si="7"/>
        <v>186049.1993275962</v>
      </c>
      <c r="M24" s="36">
        <f t="shared" ca="1" si="8"/>
        <v>9482.9015716255708</v>
      </c>
      <c r="N24" s="36">
        <f t="shared" ca="1" si="9"/>
        <v>4595.4808067642225</v>
      </c>
      <c r="O24" s="36">
        <f t="shared" ca="1" si="10"/>
        <v>4887.4207648613474</v>
      </c>
      <c r="P24" s="121">
        <f t="shared" ca="1" si="2"/>
        <v>181161.77856273486</v>
      </c>
      <c r="Q24" s="35"/>
      <c r="T24" s="12">
        <v>4</v>
      </c>
      <c r="U24" s="90"/>
      <c r="V24" s="90">
        <f t="shared" si="11"/>
        <v>198174.78151427693</v>
      </c>
      <c r="W24" s="90">
        <f t="shared" si="12"/>
        <v>1189.9684226933848</v>
      </c>
      <c r="X24" s="14">
        <f t="shared" si="13"/>
        <v>578.00977941664109</v>
      </c>
      <c r="Y24" s="90">
        <f t="shared" si="14"/>
        <v>611.95864327674371</v>
      </c>
      <c r="Z24" s="90">
        <f t="shared" si="15"/>
        <v>197562.82287100019</v>
      </c>
      <c r="AA24" s="12">
        <v>4</v>
      </c>
      <c r="AB24" s="90"/>
      <c r="AC24" s="90">
        <f t="shared" si="16"/>
        <v>198876.93814110523</v>
      </c>
      <c r="AD24" s="90">
        <f t="shared" si="3"/>
        <v>790.24179763546408</v>
      </c>
      <c r="AE24" s="14">
        <f t="shared" si="17"/>
        <v>414.32695446063593</v>
      </c>
      <c r="AF24" s="90">
        <f t="shared" si="18"/>
        <v>375.91484317482815</v>
      </c>
      <c r="AG24" s="90">
        <f t="shared" si="19"/>
        <v>198501.0232979304</v>
      </c>
      <c r="AH24" s="1">
        <f t="shared" si="20"/>
        <v>4</v>
      </c>
      <c r="AI24" s="47">
        <f t="shared" si="21"/>
        <v>660.70607330149573</v>
      </c>
    </row>
    <row r="25" spans="2:35" x14ac:dyDescent="0.25">
      <c r="B25" s="34">
        <v>5</v>
      </c>
      <c r="C25" s="120">
        <v>0</v>
      </c>
      <c r="D25" s="121">
        <f t="shared" ca="1" si="4"/>
        <v>168793.42279192421</v>
      </c>
      <c r="E25" s="36">
        <f t="shared" ca="1" si="0"/>
        <v>14279.621072320615</v>
      </c>
      <c r="F25" s="36">
        <f t="shared" ca="1" si="5"/>
        <v>5772.1570621926903</v>
      </c>
      <c r="G25" s="36">
        <f t="shared" ca="1" si="6"/>
        <v>8507.4640101279274</v>
      </c>
      <c r="H25" s="121">
        <f t="shared" ca="1" si="1"/>
        <v>160285.95878179627</v>
      </c>
      <c r="I25" s="113"/>
      <c r="J25" s="34">
        <v>5</v>
      </c>
      <c r="K25" s="120">
        <v>0</v>
      </c>
      <c r="L25" s="121">
        <f t="shared" ca="1" si="7"/>
        <v>181161.77856273486</v>
      </c>
      <c r="M25" s="36">
        <f t="shared" ca="1" si="8"/>
        <v>9482.9015716255708</v>
      </c>
      <c r="N25" s="36">
        <f t="shared" ca="1" si="9"/>
        <v>4471.8854769927948</v>
      </c>
      <c r="O25" s="36">
        <f t="shared" ca="1" si="10"/>
        <v>5011.0160946327751</v>
      </c>
      <c r="P25" s="121">
        <f t="shared" ca="1" si="2"/>
        <v>176150.7624681021</v>
      </c>
      <c r="Q25" s="35"/>
      <c r="T25" s="12">
        <v>5</v>
      </c>
      <c r="U25" s="90"/>
      <c r="V25" s="90">
        <f t="shared" si="11"/>
        <v>197562.82287100019</v>
      </c>
      <c r="W25" s="90">
        <f t="shared" si="12"/>
        <v>1189.9684226933848</v>
      </c>
      <c r="X25" s="14">
        <f t="shared" si="13"/>
        <v>576.22490004041731</v>
      </c>
      <c r="Y25" s="90">
        <f t="shared" si="14"/>
        <v>613.7435226529675</v>
      </c>
      <c r="Z25" s="90">
        <f t="shared" si="15"/>
        <v>196949.07934834721</v>
      </c>
      <c r="AA25" s="12">
        <v>5</v>
      </c>
      <c r="AB25" s="90"/>
      <c r="AC25" s="90">
        <f t="shared" si="16"/>
        <v>198501.0232979304</v>
      </c>
      <c r="AD25" s="90">
        <f t="shared" si="3"/>
        <v>790.24179763546408</v>
      </c>
      <c r="AE25" s="14">
        <f t="shared" si="17"/>
        <v>413.54379853735503</v>
      </c>
      <c r="AF25" s="90">
        <f t="shared" si="18"/>
        <v>376.69799909810905</v>
      </c>
      <c r="AG25" s="90">
        <f t="shared" si="19"/>
        <v>198124.32529883229</v>
      </c>
      <c r="AH25" s="1">
        <f t="shared" si="20"/>
        <v>5</v>
      </c>
      <c r="AI25" s="47">
        <f t="shared" si="21"/>
        <v>823.38717480455807</v>
      </c>
    </row>
    <row r="26" spans="2:35" x14ac:dyDescent="0.25">
      <c r="B26" s="34">
        <v>6</v>
      </c>
      <c r="C26" s="120">
        <v>0</v>
      </c>
      <c r="D26" s="121">
        <f t="shared" ca="1" si="4"/>
        <v>160285.95878179627</v>
      </c>
      <c r="E26" s="36">
        <f t="shared" ca="1" si="0"/>
        <v>14279.621072320615</v>
      </c>
      <c r="F26" s="36">
        <f t="shared" ca="1" si="5"/>
        <v>5469.5724900549294</v>
      </c>
      <c r="G26" s="36">
        <f t="shared" ca="1" si="6"/>
        <v>8810.0485822656865</v>
      </c>
      <c r="H26" s="121">
        <f ca="1">D26-G26</f>
        <v>151475.9101995306</v>
      </c>
      <c r="I26" s="113"/>
      <c r="J26" s="34">
        <v>6</v>
      </c>
      <c r="K26" s="120">
        <v>0</v>
      </c>
      <c r="L26" s="121">
        <f t="shared" ca="1" si="7"/>
        <v>176150.7624681021</v>
      </c>
      <c r="M26" s="36">
        <f t="shared" ca="1" si="8"/>
        <v>9482.9015716255708</v>
      </c>
      <c r="N26" s="36">
        <f t="shared" ca="1" si="9"/>
        <v>4345.1646120411069</v>
      </c>
      <c r="O26" s="36">
        <f t="shared" ca="1" si="10"/>
        <v>5137.736959584463</v>
      </c>
      <c r="P26" s="121">
        <f t="shared" ca="1" si="2"/>
        <v>171013.02550851763</v>
      </c>
      <c r="Q26" s="35"/>
      <c r="T26" s="12">
        <v>6</v>
      </c>
      <c r="U26" s="90"/>
      <c r="V26" s="90">
        <f t="shared" si="11"/>
        <v>196949.07934834721</v>
      </c>
      <c r="W26" s="90">
        <f t="shared" si="12"/>
        <v>1189.9684226933848</v>
      </c>
      <c r="X26" s="14">
        <f t="shared" si="13"/>
        <v>574.43481476601278</v>
      </c>
      <c r="Y26" s="90">
        <f t="shared" si="14"/>
        <v>615.53360792737203</v>
      </c>
      <c r="Z26" s="90">
        <f t="shared" si="15"/>
        <v>196333.54574041982</v>
      </c>
      <c r="AA26" s="12">
        <v>6</v>
      </c>
      <c r="AB26" s="90"/>
      <c r="AC26" s="90">
        <f t="shared" si="16"/>
        <v>198124.32529883229</v>
      </c>
      <c r="AD26" s="90">
        <f t="shared" si="3"/>
        <v>790.24179763546408</v>
      </c>
      <c r="AE26" s="14">
        <f t="shared" si="17"/>
        <v>412.75901103923394</v>
      </c>
      <c r="AF26" s="90">
        <f t="shared" si="18"/>
        <v>377.48278659623014</v>
      </c>
      <c r="AG26" s="90">
        <f t="shared" si="19"/>
        <v>197746.84251223606</v>
      </c>
      <c r="AH26" s="1">
        <f t="shared" si="20"/>
        <v>6</v>
      </c>
      <c r="AI26" s="47">
        <f t="shared" si="21"/>
        <v>985.06297853133697</v>
      </c>
    </row>
    <row r="27" spans="2:35" x14ac:dyDescent="0.25">
      <c r="B27" s="34">
        <v>7</v>
      </c>
      <c r="C27" s="120">
        <v>0</v>
      </c>
      <c r="D27" s="121">
        <f t="shared" ca="1" si="4"/>
        <v>151475.9101995306</v>
      </c>
      <c r="E27" s="36">
        <f t="shared" ca="1" si="0"/>
        <v>14279.621072320615</v>
      </c>
      <c r="F27" s="36">
        <f t="shared" ca="1" si="5"/>
        <v>5156.2259066777742</v>
      </c>
      <c r="G27" s="36">
        <f t="shared" ca="1" si="6"/>
        <v>9123.3951656428435</v>
      </c>
      <c r="H27" s="121">
        <f t="shared" ca="1" si="1"/>
        <v>142352.51503388776</v>
      </c>
      <c r="I27" s="113"/>
      <c r="J27" s="34">
        <v>7</v>
      </c>
      <c r="K27" s="120">
        <v>0</v>
      </c>
      <c r="L27" s="121">
        <f t="shared" ca="1" si="7"/>
        <v>171013.02550851763</v>
      </c>
      <c r="M27" s="36">
        <f t="shared" ca="1" si="8"/>
        <v>9482.9015716255708</v>
      </c>
      <c r="N27" s="36">
        <f t="shared" ca="1" si="9"/>
        <v>4215.2391719472025</v>
      </c>
      <c r="O27" s="36">
        <f t="shared" ca="1" si="10"/>
        <v>5267.6623996783665</v>
      </c>
      <c r="P27" s="121">
        <f t="shared" ca="1" si="2"/>
        <v>165745.36310883926</v>
      </c>
      <c r="Q27" s="35"/>
      <c r="T27" s="12">
        <v>7</v>
      </c>
      <c r="U27" s="90"/>
      <c r="V27" s="90">
        <f t="shared" si="11"/>
        <v>196333.54574041982</v>
      </c>
      <c r="W27" s="90">
        <f t="shared" si="12"/>
        <v>1189.9684226933848</v>
      </c>
      <c r="X27" s="14">
        <f t="shared" si="13"/>
        <v>572.63950840955783</v>
      </c>
      <c r="Y27" s="90">
        <f t="shared" si="14"/>
        <v>617.32891428382698</v>
      </c>
      <c r="Z27" s="90">
        <f t="shared" si="15"/>
        <v>195716.21682613599</v>
      </c>
      <c r="AA27" s="12">
        <v>7</v>
      </c>
      <c r="AB27" s="90"/>
      <c r="AC27" s="90">
        <f t="shared" si="16"/>
        <v>197746.84251223606</v>
      </c>
      <c r="AD27" s="90">
        <f t="shared" si="3"/>
        <v>790.24179763546408</v>
      </c>
      <c r="AE27" s="14">
        <f t="shared" si="17"/>
        <v>411.97258856715848</v>
      </c>
      <c r="AF27" s="90">
        <f t="shared" si="18"/>
        <v>378.2692090683056</v>
      </c>
      <c r="AG27" s="90">
        <f t="shared" si="19"/>
        <v>197368.57330316777</v>
      </c>
      <c r="AH27" s="1">
        <f t="shared" si="20"/>
        <v>7</v>
      </c>
      <c r="AI27" s="47">
        <f t="shared" si="21"/>
        <v>1145.7298983737364</v>
      </c>
    </row>
    <row r="28" spans="2:35" x14ac:dyDescent="0.25">
      <c r="B28" s="34">
        <v>8</v>
      </c>
      <c r="C28" s="120">
        <v>0</v>
      </c>
      <c r="D28" s="121">
        <f t="shared" ca="1" si="4"/>
        <v>142352.51503388776</v>
      </c>
      <c r="E28" s="36">
        <f t="shared" ca="1" si="0"/>
        <v>14279.621072320615</v>
      </c>
      <c r="F28" s="36">
        <f t="shared" ca="1" si="5"/>
        <v>4831.7345401138591</v>
      </c>
      <c r="G28" s="36">
        <f t="shared" ca="1" si="6"/>
        <v>9447.8865322067595</v>
      </c>
      <c r="H28" s="121">
        <f t="shared" ca="1" si="1"/>
        <v>132904.628501681</v>
      </c>
      <c r="I28" s="113"/>
      <c r="J28" s="34">
        <v>8</v>
      </c>
      <c r="K28" s="120">
        <v>0</v>
      </c>
      <c r="L28" s="121">
        <f t="shared" ca="1" si="7"/>
        <v>165745.36310883926</v>
      </c>
      <c r="M28" s="36">
        <f t="shared" ca="1" si="8"/>
        <v>9482.9015716255708</v>
      </c>
      <c r="N28" s="36">
        <f t="shared" ca="1" si="9"/>
        <v>4082.0281179504486</v>
      </c>
      <c r="O28" s="36">
        <f t="shared" ca="1" si="10"/>
        <v>5400.8734536751208</v>
      </c>
      <c r="P28" s="121">
        <f t="shared" ca="1" si="2"/>
        <v>160344.48965516413</v>
      </c>
      <c r="Q28" s="35"/>
      <c r="T28" s="12">
        <v>8</v>
      </c>
      <c r="U28" s="90"/>
      <c r="V28" s="90">
        <f t="shared" si="11"/>
        <v>195716.21682613599</v>
      </c>
      <c r="W28" s="90">
        <f t="shared" si="12"/>
        <v>1189.9684226933848</v>
      </c>
      <c r="X28" s="14">
        <f t="shared" si="13"/>
        <v>570.83896574289668</v>
      </c>
      <c r="Y28" s="90">
        <f t="shared" si="14"/>
        <v>619.12945695048813</v>
      </c>
      <c r="Z28" s="90">
        <f t="shared" si="15"/>
        <v>195097.08736918549</v>
      </c>
      <c r="AA28" s="12">
        <v>8</v>
      </c>
      <c r="AB28" s="90"/>
      <c r="AC28" s="90">
        <f t="shared" si="16"/>
        <v>197368.57330316777</v>
      </c>
      <c r="AD28" s="90">
        <f t="shared" si="3"/>
        <v>790.24179763546408</v>
      </c>
      <c r="AE28" s="14">
        <f t="shared" si="17"/>
        <v>411.18452771493293</v>
      </c>
      <c r="AF28" s="90">
        <f t="shared" si="18"/>
        <v>379.05726992053116</v>
      </c>
      <c r="AG28" s="90">
        <f t="shared" si="19"/>
        <v>196989.51603324723</v>
      </c>
      <c r="AH28" s="1">
        <f t="shared" si="20"/>
        <v>8</v>
      </c>
      <c r="AI28" s="47">
        <f t="shared" si="21"/>
        <v>1305.3843364017002</v>
      </c>
    </row>
    <row r="29" spans="2:35" x14ac:dyDescent="0.25">
      <c r="B29" s="34">
        <v>9</v>
      </c>
      <c r="C29" s="120">
        <v>0</v>
      </c>
      <c r="D29" s="121">
        <f t="shared" ca="1" si="4"/>
        <v>132904.628501681</v>
      </c>
      <c r="E29" s="36">
        <f t="shared" ca="1" si="0"/>
        <v>14279.621072320615</v>
      </c>
      <c r="F29" s="36">
        <f t="shared" ca="1" si="5"/>
        <v>4495.702004383993</v>
      </c>
      <c r="G29" s="36">
        <f t="shared" ca="1" si="6"/>
        <v>9783.9190679366238</v>
      </c>
      <c r="H29" s="121">
        <f t="shared" ca="1" si="1"/>
        <v>123120.70943374437</v>
      </c>
      <c r="I29" s="113"/>
      <c r="J29" s="34">
        <v>9</v>
      </c>
      <c r="K29" s="120">
        <v>0</v>
      </c>
      <c r="L29" s="121">
        <f t="shared" ca="1" si="7"/>
        <v>160344.48965516413</v>
      </c>
      <c r="M29" s="36">
        <f t="shared" ca="1" si="8"/>
        <v>9482.9015716255708</v>
      </c>
      <c r="N29" s="36">
        <f t="shared" ca="1" si="9"/>
        <v>3945.4483619449989</v>
      </c>
      <c r="O29" s="36">
        <f t="shared" ca="1" si="10"/>
        <v>5537.4532096805715</v>
      </c>
      <c r="P29" s="121">
        <f t="shared" ca="1" si="2"/>
        <v>154807.03644548357</v>
      </c>
      <c r="Q29" s="35"/>
      <c r="T29" s="12">
        <v>9</v>
      </c>
      <c r="U29" s="90"/>
      <c r="V29" s="90">
        <f t="shared" si="11"/>
        <v>195097.08736918549</v>
      </c>
      <c r="W29" s="90">
        <f t="shared" si="12"/>
        <v>1189.9684226933848</v>
      </c>
      <c r="X29" s="14">
        <f t="shared" si="13"/>
        <v>569.03317149345776</v>
      </c>
      <c r="Y29" s="90">
        <f t="shared" si="14"/>
        <v>620.93525119992705</v>
      </c>
      <c r="Z29" s="90">
        <f t="shared" si="15"/>
        <v>194476.15211798556</v>
      </c>
      <c r="AA29" s="12">
        <v>9</v>
      </c>
      <c r="AB29" s="90"/>
      <c r="AC29" s="90">
        <f t="shared" si="16"/>
        <v>196989.51603324723</v>
      </c>
      <c r="AD29" s="90">
        <f t="shared" si="3"/>
        <v>790.24179763546408</v>
      </c>
      <c r="AE29" s="14">
        <f t="shared" si="17"/>
        <v>410.3948250692651</v>
      </c>
      <c r="AF29" s="90">
        <f t="shared" si="18"/>
        <v>379.84697256619899</v>
      </c>
      <c r="AG29" s="90">
        <f t="shared" si="19"/>
        <v>196609.66906068104</v>
      </c>
      <c r="AH29" s="1">
        <f t="shared" si="20"/>
        <v>9</v>
      </c>
      <c r="AI29" s="47">
        <f t="shared" si="21"/>
        <v>1464.0226828258928</v>
      </c>
    </row>
    <row r="30" spans="2:35" x14ac:dyDescent="0.25">
      <c r="B30" s="34">
        <v>10</v>
      </c>
      <c r="C30" s="120">
        <v>0</v>
      </c>
      <c r="D30" s="121">
        <f t="shared" ca="1" si="4"/>
        <v>123120.70943374437</v>
      </c>
      <c r="E30" s="36">
        <f t="shared" ca="1" si="0"/>
        <v>14279.621072320615</v>
      </c>
      <c r="F30" s="36">
        <f t="shared" ca="1" si="5"/>
        <v>4147.7178152675078</v>
      </c>
      <c r="G30" s="36">
        <f t="shared" ca="1" si="6"/>
        <v>10131.903257053111</v>
      </c>
      <c r="H30" s="121">
        <f ca="1">D30-G30</f>
        <v>112988.80617669126</v>
      </c>
      <c r="I30" s="113"/>
      <c r="J30" s="34">
        <v>10</v>
      </c>
      <c r="K30" s="120">
        <v>0</v>
      </c>
      <c r="L30" s="121">
        <f t="shared" ca="1" si="7"/>
        <v>154807.03644548357</v>
      </c>
      <c r="M30" s="36">
        <f t="shared" ca="1" si="8"/>
        <v>9482.9015716255708</v>
      </c>
      <c r="N30" s="36">
        <f t="shared" ca="1" si="9"/>
        <v>3805.4147146550172</v>
      </c>
      <c r="O30" s="36">
        <f t="shared" ca="1" si="10"/>
        <v>5677.4868569705523</v>
      </c>
      <c r="P30" s="121">
        <f t="shared" ca="1" si="2"/>
        <v>149129.54958851301</v>
      </c>
      <c r="Q30" s="35"/>
      <c r="T30" s="12">
        <v>10</v>
      </c>
      <c r="U30" s="90"/>
      <c r="V30" s="90">
        <f t="shared" si="11"/>
        <v>194476.15211798556</v>
      </c>
      <c r="W30" s="90">
        <f t="shared" si="12"/>
        <v>1189.9684226933848</v>
      </c>
      <c r="X30" s="14">
        <f t="shared" si="13"/>
        <v>567.22211034412464</v>
      </c>
      <c r="Y30" s="90">
        <f t="shared" si="14"/>
        <v>622.74631234926017</v>
      </c>
      <c r="Z30" s="90">
        <f t="shared" si="15"/>
        <v>193853.40580563631</v>
      </c>
      <c r="AA30" s="12">
        <v>10</v>
      </c>
      <c r="AB30" s="90"/>
      <c r="AC30" s="90">
        <f t="shared" si="16"/>
        <v>196609.66906068104</v>
      </c>
      <c r="AD30" s="90">
        <f t="shared" si="3"/>
        <v>790.24179763546408</v>
      </c>
      <c r="AE30" s="14">
        <f t="shared" si="17"/>
        <v>409.60347720975216</v>
      </c>
      <c r="AF30" s="90">
        <f t="shared" si="18"/>
        <v>380.63832042571192</v>
      </c>
      <c r="AG30" s="90">
        <f t="shared" si="19"/>
        <v>196229.03074025534</v>
      </c>
      <c r="AH30" s="1">
        <f t="shared" si="20"/>
        <v>10</v>
      </c>
      <c r="AI30" s="47">
        <f t="shared" si="21"/>
        <v>1621.6413159602653</v>
      </c>
    </row>
    <row r="31" spans="2:35" x14ac:dyDescent="0.25">
      <c r="B31" s="34">
        <v>11</v>
      </c>
      <c r="C31" s="120">
        <v>0</v>
      </c>
      <c r="D31" s="121">
        <f t="shared" ca="1" si="4"/>
        <v>112988.80617669126</v>
      </c>
      <c r="E31" s="36">
        <f t="shared" ca="1" si="0"/>
        <v>14279.621072320615</v>
      </c>
      <c r="F31" s="36">
        <f t="shared" ca="1" si="5"/>
        <v>3787.3568888707741</v>
      </c>
      <c r="G31" s="36">
        <f t="shared" ca="1" si="6"/>
        <v>10492.264183449843</v>
      </c>
      <c r="H31" s="121">
        <f t="shared" ca="1" si="1"/>
        <v>102496.54199324141</v>
      </c>
      <c r="I31" s="113"/>
      <c r="J31" s="34">
        <v>11</v>
      </c>
      <c r="K31" s="120">
        <v>0</v>
      </c>
      <c r="L31" s="121">
        <f t="shared" ca="1" si="7"/>
        <v>149129.54958851301</v>
      </c>
      <c r="M31" s="36">
        <f t="shared" ca="1" si="8"/>
        <v>9482.9015716255708</v>
      </c>
      <c r="N31" s="36">
        <f t="shared" ca="1" si="9"/>
        <v>3661.8398324993291</v>
      </c>
      <c r="O31" s="36">
        <f t="shared" ca="1" si="10"/>
        <v>5821.0617391262385</v>
      </c>
      <c r="P31" s="121">
        <f t="shared" ca="1" si="2"/>
        <v>143308.48784938676</v>
      </c>
      <c r="Q31" s="35"/>
      <c r="T31" s="12">
        <v>11</v>
      </c>
      <c r="U31" s="90"/>
      <c r="V31" s="90">
        <f t="shared" si="11"/>
        <v>193853.40580563631</v>
      </c>
      <c r="W31" s="90">
        <f t="shared" si="12"/>
        <v>1189.9684226933848</v>
      </c>
      <c r="X31" s="14">
        <f t="shared" si="13"/>
        <v>565.40576693310595</v>
      </c>
      <c r="Y31" s="90">
        <f t="shared" si="14"/>
        <v>624.56265576027886</v>
      </c>
      <c r="Z31" s="90">
        <f t="shared" si="15"/>
        <v>193228.84314987605</v>
      </c>
      <c r="AA31" s="12">
        <v>11</v>
      </c>
      <c r="AB31" s="90"/>
      <c r="AC31" s="90">
        <f t="shared" si="16"/>
        <v>196229.03074025534</v>
      </c>
      <c r="AD31" s="90">
        <f t="shared" si="3"/>
        <v>790.24179763546408</v>
      </c>
      <c r="AE31" s="14">
        <f t="shared" si="17"/>
        <v>408.81048070886533</v>
      </c>
      <c r="AF31" s="90">
        <f t="shared" si="18"/>
        <v>381.43131692659875</v>
      </c>
      <c r="AG31" s="90">
        <f t="shared" si="19"/>
        <v>195847.59942332873</v>
      </c>
      <c r="AH31" s="1">
        <f t="shared" si="20"/>
        <v>11</v>
      </c>
      <c r="AI31" s="47">
        <f t="shared" si="21"/>
        <v>1778.236602184506</v>
      </c>
    </row>
    <row r="32" spans="2:35" x14ac:dyDescent="0.25">
      <c r="B32" s="34">
        <v>12</v>
      </c>
      <c r="C32" s="120">
        <v>0</v>
      </c>
      <c r="D32" s="121">
        <f t="shared" ca="1" si="4"/>
        <v>102496.54199324141</v>
      </c>
      <c r="E32" s="36">
        <f t="shared" ca="1" si="0"/>
        <v>14279.621072320615</v>
      </c>
      <c r="F32" s="36">
        <f t="shared" ca="1" si="5"/>
        <v>3414.1790223613234</v>
      </c>
      <c r="G32" s="36">
        <f t="shared" ca="1" si="6"/>
        <v>10865.442049959294</v>
      </c>
      <c r="H32" s="121">
        <f t="shared" ca="1" si="1"/>
        <v>91631.099943282112</v>
      </c>
      <c r="I32" s="113"/>
      <c r="J32" s="34">
        <v>12</v>
      </c>
      <c r="K32" s="120">
        <v>0</v>
      </c>
      <c r="L32" s="121">
        <f t="shared" ca="1" si="7"/>
        <v>143308.48784938676</v>
      </c>
      <c r="M32" s="36">
        <f t="shared" ca="1" si="8"/>
        <v>9482.9015716255708</v>
      </c>
      <c r="N32" s="36">
        <f t="shared" ca="1" si="9"/>
        <v>3514.6341631123664</v>
      </c>
      <c r="O32" s="36">
        <f t="shared" ca="1" si="10"/>
        <v>5968.267408513203</v>
      </c>
      <c r="P32" s="121">
        <f t="shared" ca="1" si="2"/>
        <v>137340.22044087356</v>
      </c>
      <c r="Q32" s="35"/>
      <c r="T32" s="12">
        <v>12</v>
      </c>
      <c r="U32" s="90">
        <f>C22</f>
        <v>0</v>
      </c>
      <c r="V32" s="90">
        <f t="shared" si="11"/>
        <v>193228.84314987605</v>
      </c>
      <c r="W32" s="90">
        <f t="shared" si="12"/>
        <v>1189.9684226933848</v>
      </c>
      <c r="X32" s="14">
        <f t="shared" si="13"/>
        <v>563.58412585380518</v>
      </c>
      <c r="Y32" s="90">
        <f t="shared" si="14"/>
        <v>626.38429683957963</v>
      </c>
      <c r="Z32" s="90">
        <f t="shared" si="15"/>
        <v>192602.45885303646</v>
      </c>
      <c r="AA32" s="12">
        <v>12</v>
      </c>
      <c r="AB32" s="90">
        <f>K22</f>
        <v>0</v>
      </c>
      <c r="AC32" s="90">
        <f t="shared" si="16"/>
        <v>195847.59942332873</v>
      </c>
      <c r="AD32" s="90">
        <f t="shared" si="3"/>
        <v>790.24179763546408</v>
      </c>
      <c r="AE32" s="14">
        <f t="shared" si="17"/>
        <v>408.01583213193493</v>
      </c>
      <c r="AF32" s="90">
        <f t="shared" si="18"/>
        <v>382.22596550352915</v>
      </c>
      <c r="AG32" s="90">
        <f t="shared" si="19"/>
        <v>195465.37345782522</v>
      </c>
      <c r="AH32" s="1">
        <f t="shared" si="20"/>
        <v>12</v>
      </c>
      <c r="AI32" s="47">
        <f t="shared" si="21"/>
        <v>1933.8048959063763</v>
      </c>
    </row>
    <row r="33" spans="1:35" x14ac:dyDescent="0.25">
      <c r="B33" s="34">
        <v>13</v>
      </c>
      <c r="C33" s="120">
        <v>0</v>
      </c>
      <c r="D33" s="121">
        <f t="shared" ca="1" si="4"/>
        <v>91631.099943282112</v>
      </c>
      <c r="E33" s="36">
        <f t="shared" ca="1" si="0"/>
        <v>14279.621072320615</v>
      </c>
      <c r="F33" s="36">
        <f t="shared" ca="1" si="5"/>
        <v>3027.7283562332527</v>
      </c>
      <c r="G33" s="36">
        <f t="shared" ca="1" si="6"/>
        <v>11251.892716087366</v>
      </c>
      <c r="H33" s="121">
        <f t="shared" ca="1" si="1"/>
        <v>80379.20722719474</v>
      </c>
      <c r="I33" s="113"/>
      <c r="J33" s="34">
        <v>13</v>
      </c>
      <c r="K33" s="120">
        <v>0</v>
      </c>
      <c r="L33" s="121">
        <f t="shared" ca="1" si="7"/>
        <v>137340.22044087356</v>
      </c>
      <c r="M33" s="36">
        <f t="shared" ca="1" si="8"/>
        <v>9482.9015716255708</v>
      </c>
      <c r="N33" s="36">
        <f t="shared" ca="1" si="9"/>
        <v>3363.7058894874162</v>
      </c>
      <c r="O33" s="36">
        <f t="shared" ca="1" si="10"/>
        <v>6119.1956821381536</v>
      </c>
      <c r="P33" s="121">
        <f t="shared" ca="1" si="2"/>
        <v>131221.02475873541</v>
      </c>
      <c r="Q33" s="35"/>
      <c r="T33" s="12">
        <v>13</v>
      </c>
      <c r="U33" s="90"/>
      <c r="V33" s="90">
        <f t="shared" si="11"/>
        <v>192602.45885303646</v>
      </c>
      <c r="W33" s="90">
        <f t="shared" si="12"/>
        <v>1189.9684226933848</v>
      </c>
      <c r="X33" s="14">
        <f t="shared" si="13"/>
        <v>561.75717165468973</v>
      </c>
      <c r="Y33" s="90">
        <f t="shared" si="14"/>
        <v>628.21125103869508</v>
      </c>
      <c r="Z33" s="90">
        <f t="shared" si="15"/>
        <v>191974.24760199775</v>
      </c>
      <c r="AA33" s="12">
        <v>13</v>
      </c>
      <c r="AB33" s="90"/>
      <c r="AC33" s="90">
        <f t="shared" si="16"/>
        <v>195465.37345782522</v>
      </c>
      <c r="AD33" s="90">
        <f t="shared" si="3"/>
        <v>790.24179763546408</v>
      </c>
      <c r="AE33" s="14">
        <f t="shared" si="17"/>
        <v>407.21952803713589</v>
      </c>
      <c r="AF33" s="90">
        <f t="shared" si="18"/>
        <v>383.02226959832819</v>
      </c>
      <c r="AG33" s="90">
        <f t="shared" si="19"/>
        <v>195082.35118822689</v>
      </c>
      <c r="AH33" s="1">
        <f t="shared" si="20"/>
        <v>13</v>
      </c>
      <c r="AI33" s="47">
        <f t="shared" si="21"/>
        <v>2088.3425395239301</v>
      </c>
    </row>
    <row r="34" spans="1:35" x14ac:dyDescent="0.25">
      <c r="B34" s="34">
        <v>14</v>
      </c>
      <c r="C34" s="120">
        <v>0</v>
      </c>
      <c r="D34" s="121">
        <f t="shared" ca="1" si="4"/>
        <v>80379.20722719474</v>
      </c>
      <c r="E34" s="36">
        <f t="shared" ca="1" si="0"/>
        <v>14279.621072320615</v>
      </c>
      <c r="F34" s="36">
        <f t="shared" ca="1" si="5"/>
        <v>2627.5328174470646</v>
      </c>
      <c r="G34" s="36">
        <f t="shared" ca="1" si="6"/>
        <v>11652.088254873554</v>
      </c>
      <c r="H34" s="121">
        <f ca="1">D34-G34</f>
        <v>68727.118972321186</v>
      </c>
      <c r="I34" s="113"/>
      <c r="J34" s="34">
        <v>14</v>
      </c>
      <c r="K34" s="120">
        <v>0</v>
      </c>
      <c r="L34" s="121">
        <f t="shared" ca="1" si="7"/>
        <v>131221.02475873541</v>
      </c>
      <c r="M34" s="36">
        <f t="shared" ca="1" si="8"/>
        <v>9482.9015716255708</v>
      </c>
      <c r="N34" s="36">
        <f t="shared" ca="1" si="9"/>
        <v>3208.9608727073396</v>
      </c>
      <c r="O34" s="36">
        <f t="shared" ca="1" si="10"/>
        <v>6273.9406989182307</v>
      </c>
      <c r="P34" s="121">
        <f t="shared" ca="1" si="2"/>
        <v>124947.08405981718</v>
      </c>
      <c r="Q34" s="35"/>
      <c r="T34" s="12">
        <v>14</v>
      </c>
      <c r="U34" s="90"/>
      <c r="V34" s="90">
        <f t="shared" si="11"/>
        <v>191974.24760199775</v>
      </c>
      <c r="W34" s="90">
        <f t="shared" si="12"/>
        <v>1189.9684226933848</v>
      </c>
      <c r="X34" s="14">
        <f t="shared" si="13"/>
        <v>559.92488883916019</v>
      </c>
      <c r="Y34" s="90">
        <f t="shared" si="14"/>
        <v>630.04353385422462</v>
      </c>
      <c r="Z34" s="90">
        <f t="shared" si="15"/>
        <v>191344.20406814353</v>
      </c>
      <c r="AA34" s="12">
        <v>14</v>
      </c>
      <c r="AB34" s="90"/>
      <c r="AC34" s="90">
        <f t="shared" si="16"/>
        <v>195082.35118822689</v>
      </c>
      <c r="AD34" s="90">
        <f t="shared" si="3"/>
        <v>790.24179763546408</v>
      </c>
      <c r="AE34" s="14">
        <f t="shared" si="17"/>
        <v>406.42156497547268</v>
      </c>
      <c r="AF34" s="90">
        <f t="shared" si="18"/>
        <v>383.8202326599914</v>
      </c>
      <c r="AG34" s="90">
        <f t="shared" si="19"/>
        <v>194698.53095556691</v>
      </c>
      <c r="AH34" s="1">
        <f t="shared" si="20"/>
        <v>14</v>
      </c>
      <c r="AI34" s="47">
        <f t="shared" si="21"/>
        <v>2241.8458633876176</v>
      </c>
    </row>
    <row r="35" spans="1:35" x14ac:dyDescent="0.25">
      <c r="B35" s="34">
        <v>15</v>
      </c>
      <c r="C35" s="120">
        <v>0</v>
      </c>
      <c r="D35" s="121">
        <f t="shared" ca="1" si="4"/>
        <v>68727.118972321186</v>
      </c>
      <c r="E35" s="36">
        <f t="shared" ca="1" si="0"/>
        <v>14279.621072320615</v>
      </c>
      <c r="F35" s="36">
        <f t="shared" ca="1" si="5"/>
        <v>2213.1035427636825</v>
      </c>
      <c r="G35" s="36">
        <f t="shared" ca="1" si="6"/>
        <v>12066.517529556935</v>
      </c>
      <c r="H35" s="121">
        <f t="shared" ca="1" si="1"/>
        <v>56660.601442764251</v>
      </c>
      <c r="I35" s="113"/>
      <c r="J35" s="34">
        <v>15</v>
      </c>
      <c r="K35" s="120">
        <v>0</v>
      </c>
      <c r="L35" s="121">
        <f t="shared" ca="1" si="7"/>
        <v>124947.08405981718</v>
      </c>
      <c r="M35" s="36">
        <f t="shared" ca="1" si="8"/>
        <v>9482.9015716255708</v>
      </c>
      <c r="N35" s="36">
        <f t="shared" ca="1" si="9"/>
        <v>3050.3025932270411</v>
      </c>
      <c r="O35" s="36">
        <f t="shared" ca="1" si="10"/>
        <v>6432.5989783985269</v>
      </c>
      <c r="P35" s="121">
        <f t="shared" ca="1" si="2"/>
        <v>118514.48508141865</v>
      </c>
      <c r="Q35" s="35"/>
      <c r="T35" s="12">
        <v>15</v>
      </c>
      <c r="U35" s="90"/>
      <c r="V35" s="90">
        <f t="shared" si="11"/>
        <v>191344.20406814353</v>
      </c>
      <c r="W35" s="90">
        <f t="shared" si="12"/>
        <v>1189.9684226933848</v>
      </c>
      <c r="X35" s="14">
        <f t="shared" si="13"/>
        <v>558.08726186541867</v>
      </c>
      <c r="Y35" s="90">
        <f t="shared" si="14"/>
        <v>631.88116082796614</v>
      </c>
      <c r="Z35" s="90">
        <f t="shared" si="15"/>
        <v>190712.32290731557</v>
      </c>
      <c r="AA35" s="12">
        <v>15</v>
      </c>
      <c r="AB35" s="90"/>
      <c r="AC35" s="90">
        <f t="shared" si="16"/>
        <v>194698.53095556691</v>
      </c>
      <c r="AD35" s="90">
        <f t="shared" si="3"/>
        <v>790.24179763546408</v>
      </c>
      <c r="AE35" s="14">
        <f t="shared" si="17"/>
        <v>405.62193949076442</v>
      </c>
      <c r="AF35" s="90">
        <f t="shared" si="18"/>
        <v>384.61985814469966</v>
      </c>
      <c r="AG35" s="90">
        <f t="shared" si="19"/>
        <v>194313.91109742221</v>
      </c>
      <c r="AH35" s="1">
        <f t="shared" si="20"/>
        <v>15</v>
      </c>
      <c r="AI35" s="47">
        <f t="shared" si="21"/>
        <v>2394.3111857622716</v>
      </c>
    </row>
    <row r="36" spans="1:35" x14ac:dyDescent="0.25">
      <c r="B36" s="34">
        <v>16</v>
      </c>
      <c r="C36" s="120">
        <v>0</v>
      </c>
      <c r="D36" s="121">
        <f t="shared" ca="1" si="4"/>
        <v>56660.601442764251</v>
      </c>
      <c r="E36" s="36">
        <f t="shared" ca="1" si="0"/>
        <v>14279.621072320615</v>
      </c>
      <c r="F36" s="36">
        <f t="shared" ca="1" si="5"/>
        <v>1783.9342815682032</v>
      </c>
      <c r="G36" s="36">
        <f t="shared" ca="1" si="6"/>
        <v>12495.686790752414</v>
      </c>
      <c r="H36" s="121">
        <f t="shared" ca="1" si="1"/>
        <v>44164.914652011837</v>
      </c>
      <c r="I36" s="113"/>
      <c r="J36" s="34">
        <v>16</v>
      </c>
      <c r="K36" s="120">
        <v>0</v>
      </c>
      <c r="L36" s="121">
        <f t="shared" ca="1" si="7"/>
        <v>118514.48508141865</v>
      </c>
      <c r="M36" s="36">
        <f t="shared" ca="1" si="8"/>
        <v>9482.9015716255708</v>
      </c>
      <c r="N36" s="36">
        <f t="shared" ca="1" si="9"/>
        <v>2887.6320906710625</v>
      </c>
      <c r="O36" s="36">
        <f t="shared" ca="1" si="10"/>
        <v>6595.2694809545073</v>
      </c>
      <c r="P36" s="121">
        <f t="shared" ca="1" si="2"/>
        <v>111919.21560046414</v>
      </c>
      <c r="Q36" s="35"/>
      <c r="T36" s="12">
        <v>16</v>
      </c>
      <c r="U36" s="90"/>
      <c r="V36" s="90">
        <f t="shared" si="11"/>
        <v>190712.32290731557</v>
      </c>
      <c r="W36" s="90">
        <f t="shared" si="12"/>
        <v>1189.9684226933848</v>
      </c>
      <c r="X36" s="14">
        <f t="shared" si="13"/>
        <v>556.24427514633715</v>
      </c>
      <c r="Y36" s="90">
        <f t="shared" si="14"/>
        <v>633.72414754704766</v>
      </c>
      <c r="Z36" s="90">
        <f t="shared" si="15"/>
        <v>190078.59875976853</v>
      </c>
      <c r="AA36" s="12">
        <v>16</v>
      </c>
      <c r="AB36" s="90"/>
      <c r="AC36" s="90">
        <f t="shared" si="16"/>
        <v>194313.91109742221</v>
      </c>
      <c r="AD36" s="90">
        <f t="shared" si="3"/>
        <v>790.24179763546408</v>
      </c>
      <c r="AE36" s="14">
        <f t="shared" si="17"/>
        <v>404.8206481196296</v>
      </c>
      <c r="AF36" s="90">
        <f t="shared" si="18"/>
        <v>385.42114951583449</v>
      </c>
      <c r="AG36" s="90">
        <f t="shared" si="19"/>
        <v>193928.48994790638</v>
      </c>
      <c r="AH36" s="1">
        <f t="shared" si="20"/>
        <v>16</v>
      </c>
      <c r="AI36" s="47">
        <f t="shared" si="21"/>
        <v>2545.7348127889791</v>
      </c>
    </row>
    <row r="37" spans="1:35" x14ac:dyDescent="0.25">
      <c r="B37" s="34">
        <v>17</v>
      </c>
      <c r="C37" s="120">
        <v>0</v>
      </c>
      <c r="D37" s="121">
        <f t="shared" ca="1" si="4"/>
        <v>44164.914652011837</v>
      </c>
      <c r="E37" s="36">
        <f t="shared" ca="1" si="0"/>
        <v>14279.621072320615</v>
      </c>
      <c r="F37" s="36">
        <f t="shared" ca="1" si="5"/>
        <v>1339.5007774539274</v>
      </c>
      <c r="G37" s="36">
        <f t="shared" ca="1" si="6"/>
        <v>12940.120294866689</v>
      </c>
      <c r="H37" s="121">
        <f t="shared" ca="1" si="1"/>
        <v>31224.794357145147</v>
      </c>
      <c r="I37" s="113"/>
      <c r="J37" s="34">
        <v>17</v>
      </c>
      <c r="K37" s="120">
        <v>0</v>
      </c>
      <c r="L37" s="121">
        <f t="shared" ca="1" si="7"/>
        <v>111919.21560046414</v>
      </c>
      <c r="M37" s="36">
        <f t="shared" ca="1" si="8"/>
        <v>9482.9015716255708</v>
      </c>
      <c r="N37" s="36">
        <f t="shared" ca="1" si="9"/>
        <v>2720.8479021087464</v>
      </c>
      <c r="O37" s="36">
        <f t="shared" ca="1" si="10"/>
        <v>6762.0536695168221</v>
      </c>
      <c r="P37" s="121">
        <f t="shared" ca="1" si="2"/>
        <v>105157.16193094732</v>
      </c>
      <c r="Q37" s="35"/>
      <c r="T37" s="12">
        <v>17</v>
      </c>
      <c r="U37" s="90"/>
      <c r="V37" s="90">
        <f t="shared" si="11"/>
        <v>190078.59875976853</v>
      </c>
      <c r="W37" s="90">
        <f t="shared" si="12"/>
        <v>1189.9684226933848</v>
      </c>
      <c r="X37" s="14">
        <f t="shared" si="13"/>
        <v>554.39591304932492</v>
      </c>
      <c r="Y37" s="90">
        <f t="shared" si="14"/>
        <v>635.57250964405989</v>
      </c>
      <c r="Z37" s="90">
        <f t="shared" si="15"/>
        <v>189443.02625012447</v>
      </c>
      <c r="AA37" s="12">
        <v>17</v>
      </c>
      <c r="AB37" s="90"/>
      <c r="AC37" s="90">
        <f t="shared" si="16"/>
        <v>193928.48994790638</v>
      </c>
      <c r="AD37" s="90">
        <f t="shared" si="3"/>
        <v>790.24179763546408</v>
      </c>
      <c r="AE37" s="14">
        <f t="shared" si="17"/>
        <v>404.01768739147161</v>
      </c>
      <c r="AF37" s="90">
        <f t="shared" si="18"/>
        <v>386.22411024399247</v>
      </c>
      <c r="AG37" s="90">
        <f t="shared" si="19"/>
        <v>193542.26583766239</v>
      </c>
      <c r="AH37" s="1">
        <f t="shared" si="20"/>
        <v>17</v>
      </c>
      <c r="AI37" s="47">
        <f t="shared" si="21"/>
        <v>2696.1130384468324</v>
      </c>
    </row>
    <row r="38" spans="1:35" x14ac:dyDescent="0.25">
      <c r="B38" s="34">
        <v>18</v>
      </c>
      <c r="C38" s="120">
        <v>0</v>
      </c>
      <c r="D38" s="121">
        <f t="shared" ca="1" si="4"/>
        <v>31224.794357145147</v>
      </c>
      <c r="E38" s="36">
        <f t="shared" ca="1" si="0"/>
        <v>14279.621072320615</v>
      </c>
      <c r="F38" s="36">
        <f t="shared" ca="1" si="5"/>
        <v>879.2601278112063</v>
      </c>
      <c r="G38" s="36">
        <f t="shared" ca="1" si="6"/>
        <v>13400.36094450941</v>
      </c>
      <c r="H38" s="121">
        <f t="shared" ca="1" si="1"/>
        <v>17824.433412635735</v>
      </c>
      <c r="I38" s="113"/>
      <c r="J38" s="34">
        <v>18</v>
      </c>
      <c r="K38" s="120">
        <v>0</v>
      </c>
      <c r="L38" s="121">
        <f t="shared" ca="1" si="7"/>
        <v>105157.16193094732</v>
      </c>
      <c r="M38" s="36">
        <f t="shared" ca="1" si="8"/>
        <v>9482.9015716255708</v>
      </c>
      <c r="N38" s="36">
        <f t="shared" ca="1" si="9"/>
        <v>2549.8459987684801</v>
      </c>
      <c r="O38" s="36">
        <f t="shared" ca="1" si="10"/>
        <v>6933.0555728570889</v>
      </c>
      <c r="P38" s="121">
        <f t="shared" ca="1" si="2"/>
        <v>98224.106358090226</v>
      </c>
      <c r="Q38" s="35"/>
      <c r="T38" s="12">
        <v>18</v>
      </c>
      <c r="U38" s="90"/>
      <c r="V38" s="90">
        <f t="shared" si="11"/>
        <v>189443.02625012447</v>
      </c>
      <c r="W38" s="90">
        <f t="shared" si="12"/>
        <v>1189.9684226933848</v>
      </c>
      <c r="X38" s="14">
        <f t="shared" si="13"/>
        <v>552.54215989619649</v>
      </c>
      <c r="Y38" s="90">
        <f t="shared" si="14"/>
        <v>637.42626279718831</v>
      </c>
      <c r="Z38" s="90">
        <f t="shared" si="15"/>
        <v>188805.5999873273</v>
      </c>
      <c r="AA38" s="12">
        <v>18</v>
      </c>
      <c r="AB38" s="90"/>
      <c r="AC38" s="90">
        <f t="shared" si="16"/>
        <v>193542.26583766239</v>
      </c>
      <c r="AD38" s="90">
        <f t="shared" si="3"/>
        <v>790.24179763546408</v>
      </c>
      <c r="AE38" s="14">
        <f t="shared" si="17"/>
        <v>403.21305382846327</v>
      </c>
      <c r="AF38" s="90">
        <f t="shared" si="18"/>
        <v>387.02874380700081</v>
      </c>
      <c r="AG38" s="90">
        <f t="shared" si="19"/>
        <v>193155.23709385539</v>
      </c>
      <c r="AH38" s="1">
        <f t="shared" si="20"/>
        <v>18</v>
      </c>
      <c r="AI38" s="47">
        <f t="shared" si="21"/>
        <v>2845.4421445145658</v>
      </c>
    </row>
    <row r="39" spans="1:35" x14ac:dyDescent="0.25">
      <c r="A39" s="47"/>
      <c r="B39" s="34">
        <v>19</v>
      </c>
      <c r="C39" s="120">
        <v>0</v>
      </c>
      <c r="D39" s="121">
        <f t="shared" ca="1" si="4"/>
        <v>17824.433412635735</v>
      </c>
      <c r="E39" s="36">
        <f t="shared" ca="1" si="0"/>
        <v>14279.621072320615</v>
      </c>
      <c r="F39" s="36">
        <f t="shared" ca="1" si="5"/>
        <v>402.65012063881949</v>
      </c>
      <c r="G39" s="36">
        <f t="shared" ca="1" si="6"/>
        <v>13876.970951681798</v>
      </c>
      <c r="H39" s="121">
        <f ca="1">D39-G39</f>
        <v>3947.4624609539369</v>
      </c>
      <c r="I39" s="113"/>
      <c r="J39" s="34">
        <v>19</v>
      </c>
      <c r="K39" s="120">
        <v>0</v>
      </c>
      <c r="L39" s="121">
        <f t="shared" ca="1" si="7"/>
        <v>98224.106358090226</v>
      </c>
      <c r="M39" s="36">
        <f t="shared" ca="1" si="8"/>
        <v>9482.9015716255708</v>
      </c>
      <c r="N39" s="36">
        <f t="shared" ca="1" si="9"/>
        <v>2374.5197211515328</v>
      </c>
      <c r="O39" s="36">
        <f t="shared" ca="1" si="10"/>
        <v>7108.3818504740366</v>
      </c>
      <c r="P39" s="121">
        <f t="shared" ca="1" si="2"/>
        <v>91115.724507616193</v>
      </c>
      <c r="Q39" s="35"/>
      <c r="T39" s="12">
        <v>19</v>
      </c>
      <c r="U39" s="90"/>
      <c r="V39" s="90">
        <f t="shared" si="11"/>
        <v>188805.5999873273</v>
      </c>
      <c r="W39" s="90">
        <f t="shared" si="12"/>
        <v>1189.9684226933848</v>
      </c>
      <c r="X39" s="14">
        <f t="shared" si="13"/>
        <v>550.68299996303801</v>
      </c>
      <c r="Y39" s="90">
        <f t="shared" si="14"/>
        <v>639.2854227303468</v>
      </c>
      <c r="Z39" s="90">
        <f t="shared" si="15"/>
        <v>188166.31456459695</v>
      </c>
      <c r="AA39" s="12">
        <v>19</v>
      </c>
      <c r="AB39" s="90"/>
      <c r="AC39" s="90">
        <f t="shared" si="16"/>
        <v>193155.23709385539</v>
      </c>
      <c r="AD39" s="90">
        <f t="shared" si="3"/>
        <v>790.24179763546408</v>
      </c>
      <c r="AE39" s="14">
        <f t="shared" si="17"/>
        <v>402.40674394553207</v>
      </c>
      <c r="AF39" s="90">
        <f t="shared" si="18"/>
        <v>387.83505368993201</v>
      </c>
      <c r="AG39" s="90">
        <f t="shared" si="19"/>
        <v>192767.40204016547</v>
      </c>
      <c r="AH39" s="1">
        <f t="shared" si="20"/>
        <v>19</v>
      </c>
      <c r="AI39" s="47">
        <f t="shared" si="21"/>
        <v>2993.7184005320719</v>
      </c>
    </row>
    <row r="40" spans="1:35" x14ac:dyDescent="0.25">
      <c r="B40" s="34">
        <v>20</v>
      </c>
      <c r="C40" s="120">
        <v>0</v>
      </c>
      <c r="D40" s="121">
        <f ca="1">H39</f>
        <v>3947.4624609539369</v>
      </c>
      <c r="E40" s="36">
        <f t="shared" ca="1" si="0"/>
        <v>3972.8530978867698</v>
      </c>
      <c r="F40" s="36">
        <f t="shared" ca="1" si="5"/>
        <v>25.390636932835346</v>
      </c>
      <c r="G40" s="36">
        <f t="shared" ca="1" si="6"/>
        <v>3947.4624609539346</v>
      </c>
      <c r="H40" s="121">
        <f t="shared" ca="1" si="1"/>
        <v>0</v>
      </c>
      <c r="I40" s="113"/>
      <c r="J40" s="34">
        <v>20</v>
      </c>
      <c r="K40" s="120">
        <v>0</v>
      </c>
      <c r="L40" s="121">
        <f ca="1">P39</f>
        <v>91115.724507616193</v>
      </c>
      <c r="M40" s="36">
        <f t="shared" ca="1" si="8"/>
        <v>9482.9015716255708</v>
      </c>
      <c r="N40" s="36">
        <f t="shared" ca="1" si="9"/>
        <v>2194.7597125050288</v>
      </c>
      <c r="O40" s="36">
        <f t="shared" ca="1" si="10"/>
        <v>7288.1418591205393</v>
      </c>
      <c r="P40" s="121">
        <f t="shared" ca="1" si="2"/>
        <v>83827.582648495649</v>
      </c>
      <c r="Q40" s="35"/>
      <c r="T40" s="12">
        <v>20</v>
      </c>
      <c r="U40" s="90"/>
      <c r="V40" s="90">
        <f t="shared" si="11"/>
        <v>188166.31456459695</v>
      </c>
      <c r="W40" s="90">
        <f t="shared" si="12"/>
        <v>1189.9684226933848</v>
      </c>
      <c r="X40" s="14">
        <f t="shared" si="13"/>
        <v>548.81841748007446</v>
      </c>
      <c r="Y40" s="90">
        <f t="shared" si="14"/>
        <v>641.15000521331035</v>
      </c>
      <c r="Z40" s="90">
        <f t="shared" si="15"/>
        <v>187525.16455938364</v>
      </c>
      <c r="AA40" s="12">
        <v>20</v>
      </c>
      <c r="AB40" s="90"/>
      <c r="AC40" s="90">
        <f t="shared" si="16"/>
        <v>192767.40204016547</v>
      </c>
      <c r="AD40" s="90">
        <f t="shared" si="3"/>
        <v>790.24179763546408</v>
      </c>
      <c r="AE40" s="14">
        <f t="shared" si="17"/>
        <v>401.59875425034471</v>
      </c>
      <c r="AF40" s="90">
        <f t="shared" si="18"/>
        <v>388.64304338511937</v>
      </c>
      <c r="AG40" s="90">
        <f t="shared" si="19"/>
        <v>192378.75899678035</v>
      </c>
      <c r="AH40" s="1">
        <f t="shared" si="20"/>
        <v>20</v>
      </c>
      <c r="AI40" s="47">
        <f t="shared" si="21"/>
        <v>3140.9380637618015</v>
      </c>
    </row>
    <row r="41" spans="1:35" x14ac:dyDescent="0.25">
      <c r="B41" s="34">
        <v>21</v>
      </c>
      <c r="C41" s="120">
        <v>0</v>
      </c>
      <c r="D41" s="121">
        <f t="shared" ca="1" si="4"/>
        <v>0</v>
      </c>
      <c r="E41" s="36">
        <f t="shared" ca="1" si="0"/>
        <v>0</v>
      </c>
      <c r="F41" s="36">
        <f t="shared" ca="1" si="5"/>
        <v>0</v>
      </c>
      <c r="G41" s="36">
        <f t="shared" ca="1" si="6"/>
        <v>0</v>
      </c>
      <c r="H41" s="121">
        <f t="shared" ca="1" si="1"/>
        <v>0</v>
      </c>
      <c r="I41" s="113"/>
      <c r="J41" s="34">
        <v>21</v>
      </c>
      <c r="K41" s="120">
        <v>0</v>
      </c>
      <c r="L41" s="121">
        <f t="shared" ref="L41:L50" ca="1" si="22">P40</f>
        <v>83827.582648495649</v>
      </c>
      <c r="M41" s="36">
        <f t="shared" ca="1" si="8"/>
        <v>9482.9015716255708</v>
      </c>
      <c r="N41" s="36">
        <f t="shared" ca="1" si="9"/>
        <v>2010.453850612553</v>
      </c>
      <c r="O41" s="36">
        <f t="shared" ca="1" si="10"/>
        <v>7472.4477210130162</v>
      </c>
      <c r="P41" s="121">
        <f t="shared" ca="1" si="2"/>
        <v>76355.134927482635</v>
      </c>
      <c r="Q41" s="35"/>
      <c r="T41" s="12">
        <v>21</v>
      </c>
      <c r="U41" s="90"/>
      <c r="V41" s="90">
        <f t="shared" si="11"/>
        <v>187525.16455938364</v>
      </c>
      <c r="W41" s="90">
        <f t="shared" si="12"/>
        <v>1189.9684226933848</v>
      </c>
      <c r="X41" s="14">
        <f t="shared" si="13"/>
        <v>546.94839663153573</v>
      </c>
      <c r="Y41" s="90">
        <f t="shared" si="14"/>
        <v>643.02002606184908</v>
      </c>
      <c r="Z41" s="90">
        <f t="shared" si="15"/>
        <v>186882.14453332179</v>
      </c>
      <c r="AA41" s="12">
        <v>21</v>
      </c>
      <c r="AB41" s="90"/>
      <c r="AC41" s="90">
        <f t="shared" si="16"/>
        <v>192378.75899678035</v>
      </c>
      <c r="AD41" s="90">
        <f t="shared" si="3"/>
        <v>790.24179763546408</v>
      </c>
      <c r="AE41" s="14">
        <f t="shared" si="17"/>
        <v>400.7890812432924</v>
      </c>
      <c r="AF41" s="90">
        <f t="shared" si="18"/>
        <v>389.45271639217168</v>
      </c>
      <c r="AG41" s="90">
        <f t="shared" si="19"/>
        <v>191989.30628038818</v>
      </c>
      <c r="AH41" s="1">
        <f t="shared" si="20"/>
        <v>21</v>
      </c>
      <c r="AI41" s="47">
        <f t="shared" si="21"/>
        <v>3287.0973791500446</v>
      </c>
    </row>
    <row r="42" spans="1:35" x14ac:dyDescent="0.25">
      <c r="B42" s="34">
        <v>22</v>
      </c>
      <c r="C42" s="120">
        <v>0</v>
      </c>
      <c r="D42" s="121">
        <f t="shared" ca="1" si="4"/>
        <v>0</v>
      </c>
      <c r="E42" s="36">
        <f t="shared" ca="1" si="0"/>
        <v>0</v>
      </c>
      <c r="F42" s="36">
        <f t="shared" ca="1" si="5"/>
        <v>0</v>
      </c>
      <c r="G42" s="36">
        <f t="shared" ca="1" si="6"/>
        <v>0</v>
      </c>
      <c r="H42" s="121">
        <f ca="1">D42-G42</f>
        <v>0</v>
      </c>
      <c r="I42" s="113"/>
      <c r="J42" s="34">
        <v>22</v>
      </c>
      <c r="K42" s="120">
        <v>0</v>
      </c>
      <c r="L42" s="121">
        <f t="shared" ca="1" si="22"/>
        <v>76355.134927482635</v>
      </c>
      <c r="M42" s="36">
        <f t="shared" ca="1" si="8"/>
        <v>9482.9015716255708</v>
      </c>
      <c r="N42" s="36">
        <f t="shared" ca="1" si="9"/>
        <v>1821.487177859841</v>
      </c>
      <c r="O42" s="36">
        <f t="shared" ca="1" si="10"/>
        <v>7661.4143937657282</v>
      </c>
      <c r="P42" s="121">
        <f t="shared" ca="1" si="2"/>
        <v>68693.7205337169</v>
      </c>
      <c r="Q42" s="35"/>
      <c r="T42" s="12">
        <v>22</v>
      </c>
      <c r="U42" s="90"/>
      <c r="V42" s="90">
        <f t="shared" si="11"/>
        <v>186882.14453332179</v>
      </c>
      <c r="W42" s="90">
        <f t="shared" si="12"/>
        <v>1189.9684226933848</v>
      </c>
      <c r="X42" s="14">
        <f t="shared" si="13"/>
        <v>545.07292155552193</v>
      </c>
      <c r="Y42" s="90">
        <f t="shared" si="14"/>
        <v>644.89550113786288</v>
      </c>
      <c r="Z42" s="90">
        <f t="shared" si="15"/>
        <v>186237.24903218393</v>
      </c>
      <c r="AA42" s="12">
        <v>22</v>
      </c>
      <c r="AB42" s="90"/>
      <c r="AC42" s="90">
        <f t="shared" si="16"/>
        <v>191989.30628038818</v>
      </c>
      <c r="AD42" s="90">
        <f t="shared" si="3"/>
        <v>790.24179763546408</v>
      </c>
      <c r="AE42" s="14">
        <f t="shared" si="17"/>
        <v>399.97772141747538</v>
      </c>
      <c r="AF42" s="90">
        <f t="shared" si="18"/>
        <v>390.2640762179887</v>
      </c>
      <c r="AG42" s="90">
        <f t="shared" si="19"/>
        <v>191599.0422041702</v>
      </c>
      <c r="AH42" s="1">
        <f t="shared" si="20"/>
        <v>22</v>
      </c>
      <c r="AI42" s="47">
        <f t="shared" si="21"/>
        <v>3432.1925792880911</v>
      </c>
    </row>
    <row r="43" spans="1:35" x14ac:dyDescent="0.25">
      <c r="B43" s="34">
        <v>23</v>
      </c>
      <c r="C43" s="120">
        <v>0</v>
      </c>
      <c r="D43" s="121">
        <f t="shared" ca="1" si="4"/>
        <v>0</v>
      </c>
      <c r="E43" s="36">
        <f t="shared" ca="1" si="0"/>
        <v>0</v>
      </c>
      <c r="F43" s="36">
        <f t="shared" ca="1" si="5"/>
        <v>0</v>
      </c>
      <c r="G43" s="36">
        <f t="shared" ca="1" si="6"/>
        <v>0</v>
      </c>
      <c r="H43" s="121">
        <f t="shared" ca="1" si="1"/>
        <v>0</v>
      </c>
      <c r="I43" s="113"/>
      <c r="J43" s="34">
        <v>23</v>
      </c>
      <c r="K43" s="120">
        <v>0</v>
      </c>
      <c r="L43" s="121">
        <f t="shared" ca="1" si="22"/>
        <v>68693.7205337169</v>
      </c>
      <c r="M43" s="36">
        <f t="shared" ca="1" si="8"/>
        <v>9482.9015716255708</v>
      </c>
      <c r="N43" s="36">
        <f t="shared" ca="1" si="9"/>
        <v>1627.741829531948</v>
      </c>
      <c r="O43" s="36">
        <f t="shared" ca="1" si="10"/>
        <v>7855.1597420936214</v>
      </c>
      <c r="P43" s="121">
        <f t="shared" ca="1" si="2"/>
        <v>60838.560791623277</v>
      </c>
      <c r="Q43" s="35"/>
      <c r="T43" s="12">
        <v>23</v>
      </c>
      <c r="U43" s="90"/>
      <c r="V43" s="90">
        <f t="shared" si="11"/>
        <v>186237.24903218393</v>
      </c>
      <c r="W43" s="90">
        <f t="shared" si="12"/>
        <v>1189.9684226933848</v>
      </c>
      <c r="X43" s="14">
        <f t="shared" si="13"/>
        <v>543.1919763438699</v>
      </c>
      <c r="Y43" s="90">
        <f t="shared" si="14"/>
        <v>646.77644634951491</v>
      </c>
      <c r="Z43" s="90">
        <f t="shared" si="15"/>
        <v>185590.47258583442</v>
      </c>
      <c r="AA43" s="12">
        <v>23</v>
      </c>
      <c r="AB43" s="90"/>
      <c r="AC43" s="90">
        <f t="shared" si="16"/>
        <v>191599.0422041702</v>
      </c>
      <c r="AD43" s="90">
        <f t="shared" si="3"/>
        <v>790.24179763546408</v>
      </c>
      <c r="AE43" s="14">
        <f t="shared" si="17"/>
        <v>399.16467125868797</v>
      </c>
      <c r="AF43" s="90">
        <f t="shared" si="18"/>
        <v>391.07712637677611</v>
      </c>
      <c r="AG43" s="90">
        <f t="shared" si="19"/>
        <v>191207.96507779343</v>
      </c>
      <c r="AH43" s="1">
        <f t="shared" si="20"/>
        <v>23</v>
      </c>
      <c r="AI43" s="47">
        <f t="shared" si="21"/>
        <v>3576.2198843732731</v>
      </c>
    </row>
    <row r="44" spans="1:35" x14ac:dyDescent="0.25">
      <c r="B44" s="34">
        <v>24</v>
      </c>
      <c r="C44" s="120">
        <v>0</v>
      </c>
      <c r="D44" s="121">
        <f t="shared" ca="1" si="4"/>
        <v>0</v>
      </c>
      <c r="E44" s="36">
        <f t="shared" ca="1" si="0"/>
        <v>0</v>
      </c>
      <c r="F44" s="36">
        <f t="shared" ca="1" si="5"/>
        <v>0</v>
      </c>
      <c r="G44" s="36">
        <f t="shared" ca="1" si="6"/>
        <v>0</v>
      </c>
      <c r="H44" s="121">
        <f t="shared" ca="1" si="1"/>
        <v>0</v>
      </c>
      <c r="I44" s="113"/>
      <c r="J44" s="34">
        <v>24</v>
      </c>
      <c r="K44" s="120">
        <v>0</v>
      </c>
      <c r="L44" s="121">
        <f t="shared" ca="1" si="22"/>
        <v>60838.560791623277</v>
      </c>
      <c r="M44" s="36">
        <f t="shared" ca="1" si="8"/>
        <v>9482.9015716255708</v>
      </c>
      <c r="N44" s="36">
        <f t="shared" ca="1" si="9"/>
        <v>1429.0969602971518</v>
      </c>
      <c r="O44" s="36">
        <f t="shared" ca="1" si="10"/>
        <v>8053.8046113284181</v>
      </c>
      <c r="P44" s="121">
        <f t="shared" ca="1" si="2"/>
        <v>52784.756180294862</v>
      </c>
      <c r="Q44" s="35"/>
      <c r="T44" s="12">
        <v>24</v>
      </c>
      <c r="U44" s="90">
        <f>C23</f>
        <v>0</v>
      </c>
      <c r="V44" s="90">
        <f t="shared" si="11"/>
        <v>185590.47258583442</v>
      </c>
      <c r="W44" s="90">
        <f t="shared" si="12"/>
        <v>1189.9684226933848</v>
      </c>
      <c r="X44" s="14">
        <f t="shared" si="13"/>
        <v>541.30554504201712</v>
      </c>
      <c r="Y44" s="90">
        <f t="shared" si="14"/>
        <v>648.66287765136769</v>
      </c>
      <c r="Z44" s="90">
        <f t="shared" si="15"/>
        <v>184941.80970818305</v>
      </c>
      <c r="AA44" s="12">
        <v>24</v>
      </c>
      <c r="AB44" s="90">
        <f>K23</f>
        <v>0</v>
      </c>
      <c r="AC44" s="90">
        <f t="shared" si="16"/>
        <v>191207.96507779343</v>
      </c>
      <c r="AD44" s="90">
        <f t="shared" si="3"/>
        <v>790.24179763546408</v>
      </c>
      <c r="AE44" s="14">
        <f t="shared" si="17"/>
        <v>398.34992724540302</v>
      </c>
      <c r="AF44" s="90">
        <f t="shared" si="18"/>
        <v>391.89187039006106</v>
      </c>
      <c r="AG44" s="90">
        <f t="shared" si="19"/>
        <v>190816.07320740336</v>
      </c>
      <c r="AH44" s="1">
        <f t="shared" si="20"/>
        <v>24</v>
      </c>
      <c r="AI44" s="47">
        <f t="shared" si="21"/>
        <v>3719.1755021698873</v>
      </c>
    </row>
    <row r="45" spans="1:35" x14ac:dyDescent="0.25">
      <c r="B45" s="34">
        <v>25</v>
      </c>
      <c r="C45" s="120">
        <v>0</v>
      </c>
      <c r="D45" s="121">
        <f t="shared" ca="1" si="4"/>
        <v>0</v>
      </c>
      <c r="E45" s="36">
        <f t="shared" ca="1" si="0"/>
        <v>0</v>
      </c>
      <c r="F45" s="36">
        <f t="shared" ca="1" si="5"/>
        <v>0</v>
      </c>
      <c r="G45" s="36">
        <f t="shared" ca="1" si="6"/>
        <v>0</v>
      </c>
      <c r="H45" s="121">
        <f t="shared" ca="1" si="1"/>
        <v>0</v>
      </c>
      <c r="I45" s="113"/>
      <c r="J45" s="34">
        <v>25</v>
      </c>
      <c r="K45" s="120">
        <v>0</v>
      </c>
      <c r="L45" s="121">
        <f t="shared" ca="1" si="22"/>
        <v>52784.756180294862</v>
      </c>
      <c r="M45" s="36">
        <f t="shared" ca="1" si="8"/>
        <v>9482.9015716255708</v>
      </c>
      <c r="N45" s="36">
        <f t="shared" ca="1" si="9"/>
        <v>1225.4286688317602</v>
      </c>
      <c r="O45" s="36">
        <f t="shared" ca="1" si="10"/>
        <v>8257.4729027938101</v>
      </c>
      <c r="P45" s="121">
        <f t="shared" ca="1" si="2"/>
        <v>44527.283277501054</v>
      </c>
      <c r="Q45" s="35"/>
      <c r="T45" s="12">
        <v>25</v>
      </c>
      <c r="U45" s="90"/>
      <c r="V45" s="90">
        <f t="shared" si="11"/>
        <v>184941.80970818305</v>
      </c>
      <c r="W45" s="90">
        <f t="shared" si="12"/>
        <v>1189.9684226933848</v>
      </c>
      <c r="X45" s="14">
        <f t="shared" si="13"/>
        <v>539.41361164886723</v>
      </c>
      <c r="Y45" s="90">
        <f t="shared" si="14"/>
        <v>650.55481104451758</v>
      </c>
      <c r="Z45" s="90">
        <f t="shared" si="15"/>
        <v>184291.25489713854</v>
      </c>
      <c r="AA45" s="12">
        <v>25</v>
      </c>
      <c r="AB45" s="90"/>
      <c r="AC45" s="90">
        <f t="shared" si="16"/>
        <v>190816.07320740336</v>
      </c>
      <c r="AD45" s="90">
        <f t="shared" si="3"/>
        <v>790.24179763546408</v>
      </c>
      <c r="AE45" s="14">
        <f t="shared" si="17"/>
        <v>397.53348584875698</v>
      </c>
      <c r="AF45" s="90">
        <f t="shared" si="18"/>
        <v>392.7083117867071</v>
      </c>
      <c r="AG45" s="90">
        <f t="shared" si="19"/>
        <v>190423.36489561666</v>
      </c>
      <c r="AH45" s="1">
        <f t="shared" si="20"/>
        <v>25</v>
      </c>
      <c r="AI45" s="47">
        <f t="shared" si="21"/>
        <v>3861.0556279699977</v>
      </c>
    </row>
    <row r="46" spans="1:35" x14ac:dyDescent="0.25">
      <c r="B46" s="34">
        <v>26</v>
      </c>
      <c r="C46" s="120">
        <v>0</v>
      </c>
      <c r="D46" s="121">
        <f t="shared" ca="1" si="4"/>
        <v>0</v>
      </c>
      <c r="E46" s="36">
        <f t="shared" ca="1" si="0"/>
        <v>0</v>
      </c>
      <c r="F46" s="36">
        <f t="shared" ca="1" si="5"/>
        <v>0</v>
      </c>
      <c r="G46" s="36">
        <f t="shared" ca="1" si="6"/>
        <v>0</v>
      </c>
      <c r="H46" s="121">
        <f t="shared" ca="1" si="1"/>
        <v>0</v>
      </c>
      <c r="I46" s="113"/>
      <c r="J46" s="34">
        <v>26</v>
      </c>
      <c r="K46" s="120">
        <v>0</v>
      </c>
      <c r="L46" s="121">
        <f t="shared" ca="1" si="22"/>
        <v>44527.283277501054</v>
      </c>
      <c r="M46" s="36">
        <f t="shared" ca="1" si="8"/>
        <v>9482.9015716255708</v>
      </c>
      <c r="N46" s="36">
        <f t="shared" ca="1" si="9"/>
        <v>1016.6099205387864</v>
      </c>
      <c r="O46" s="36">
        <f t="shared" ca="1" si="10"/>
        <v>8466.2916510867799</v>
      </c>
      <c r="P46" s="121">
        <f t="shared" ca="1" si="2"/>
        <v>36060.991626414274</v>
      </c>
      <c r="Q46" s="35"/>
      <c r="T46" s="12">
        <v>26</v>
      </c>
      <c r="U46" s="90"/>
      <c r="V46" s="90">
        <f t="shared" si="11"/>
        <v>184291.25489713854</v>
      </c>
      <c r="W46" s="90">
        <f t="shared" si="12"/>
        <v>1189.9684226933848</v>
      </c>
      <c r="X46" s="14">
        <f t="shared" si="13"/>
        <v>537.51616011665408</v>
      </c>
      <c r="Y46" s="90">
        <f t="shared" si="14"/>
        <v>652.45226257673073</v>
      </c>
      <c r="Z46" s="90">
        <f t="shared" si="15"/>
        <v>183638.80263456181</v>
      </c>
      <c r="AA46" s="12">
        <v>26</v>
      </c>
      <c r="AB46" s="90"/>
      <c r="AC46" s="90">
        <f t="shared" si="16"/>
        <v>190423.36489561666</v>
      </c>
      <c r="AD46" s="90">
        <f t="shared" si="3"/>
        <v>790.24179763546408</v>
      </c>
      <c r="AE46" s="14">
        <f t="shared" si="17"/>
        <v>396.71534353253469</v>
      </c>
      <c r="AF46" s="90">
        <f t="shared" si="18"/>
        <v>393.52645410292939</v>
      </c>
      <c r="AG46" s="90">
        <f t="shared" si="19"/>
        <v>190029.83844151374</v>
      </c>
      <c r="AH46" s="1">
        <f t="shared" si="20"/>
        <v>26</v>
      </c>
      <c r="AI46" s="47">
        <f t="shared" si="21"/>
        <v>4001.8564445541169</v>
      </c>
    </row>
    <row r="47" spans="1:35" x14ac:dyDescent="0.25">
      <c r="B47" s="34">
        <v>27</v>
      </c>
      <c r="C47" s="120">
        <v>0</v>
      </c>
      <c r="D47" s="121">
        <f t="shared" ca="1" si="4"/>
        <v>0</v>
      </c>
      <c r="E47" s="36">
        <f t="shared" ca="1" si="0"/>
        <v>0</v>
      </c>
      <c r="F47" s="36">
        <f t="shared" ca="1" si="5"/>
        <v>0</v>
      </c>
      <c r="G47" s="36">
        <f t="shared" ca="1" si="6"/>
        <v>0</v>
      </c>
      <c r="H47" s="121">
        <f t="shared" ca="1" si="1"/>
        <v>0</v>
      </c>
      <c r="I47" s="113"/>
      <c r="J47" s="34">
        <v>27</v>
      </c>
      <c r="K47" s="120">
        <v>0</v>
      </c>
      <c r="L47" s="121">
        <f t="shared" ca="1" si="22"/>
        <v>36060.991626414274</v>
      </c>
      <c r="M47" s="36">
        <f t="shared" ca="1" si="8"/>
        <v>9482.9015716255708</v>
      </c>
      <c r="N47" s="36">
        <f t="shared" ca="1" si="9"/>
        <v>802.51046831230133</v>
      </c>
      <c r="O47" s="36">
        <f t="shared" ca="1" si="10"/>
        <v>8680.3911033132663</v>
      </c>
      <c r="P47" s="121">
        <f t="shared" ca="1" si="2"/>
        <v>27380.600523101006</v>
      </c>
      <c r="Q47" s="35"/>
      <c r="T47" s="12">
        <v>27</v>
      </c>
      <c r="U47" s="90"/>
      <c r="V47" s="90">
        <f t="shared" si="11"/>
        <v>183638.80263456181</v>
      </c>
      <c r="W47" s="90">
        <f t="shared" si="12"/>
        <v>1189.9684226933848</v>
      </c>
      <c r="X47" s="14">
        <f t="shared" si="13"/>
        <v>535.61317435080537</v>
      </c>
      <c r="Y47" s="90">
        <f t="shared" si="14"/>
        <v>654.35524834257944</v>
      </c>
      <c r="Z47" s="90">
        <f t="shared" si="15"/>
        <v>182984.44738621922</v>
      </c>
      <c r="AA47" s="12">
        <v>27</v>
      </c>
      <c r="AB47" s="90"/>
      <c r="AC47" s="90">
        <f t="shared" si="16"/>
        <v>190029.83844151374</v>
      </c>
      <c r="AD47" s="90">
        <f t="shared" si="3"/>
        <v>790.24179763546408</v>
      </c>
      <c r="AE47" s="14">
        <f t="shared" si="17"/>
        <v>395.89549675315362</v>
      </c>
      <c r="AF47" s="90">
        <f t="shared" si="18"/>
        <v>394.34630088231046</v>
      </c>
      <c r="AG47" s="90">
        <f t="shared" si="19"/>
        <v>189635.49214063142</v>
      </c>
      <c r="AH47" s="1">
        <f t="shared" si="20"/>
        <v>27</v>
      </c>
      <c r="AI47" s="47">
        <f t="shared" si="21"/>
        <v>4141.5741221517683</v>
      </c>
    </row>
    <row r="48" spans="1:35" x14ac:dyDescent="0.25">
      <c r="B48" s="34">
        <v>28</v>
      </c>
      <c r="C48" s="120">
        <v>0</v>
      </c>
      <c r="D48" s="121">
        <f t="shared" ca="1" si="4"/>
        <v>0</v>
      </c>
      <c r="E48" s="36">
        <f t="shared" ca="1" si="0"/>
        <v>0</v>
      </c>
      <c r="F48" s="36">
        <f t="shared" ca="1" si="5"/>
        <v>0</v>
      </c>
      <c r="G48" s="36">
        <f t="shared" ca="1" si="6"/>
        <v>0</v>
      </c>
      <c r="H48" s="121">
        <f t="shared" ca="1" si="1"/>
        <v>0</v>
      </c>
      <c r="I48" s="113"/>
      <c r="J48" s="34">
        <v>28</v>
      </c>
      <c r="K48" s="120">
        <v>0</v>
      </c>
      <c r="L48" s="121">
        <f t="shared" ca="1" si="22"/>
        <v>27380.600523101006</v>
      </c>
      <c r="M48" s="36">
        <f t="shared" ca="1" si="8"/>
        <v>9482.9015716255708</v>
      </c>
      <c r="N48" s="36">
        <f t="shared" ca="1" si="9"/>
        <v>582.99677129804138</v>
      </c>
      <c r="O48" s="36">
        <f t="shared" ca="1" si="10"/>
        <v>8899.9048003275275</v>
      </c>
      <c r="P48" s="121">
        <f t="shared" ca="1" si="2"/>
        <v>18480.695722773478</v>
      </c>
      <c r="Q48" s="35"/>
      <c r="T48" s="12">
        <v>28</v>
      </c>
      <c r="U48" s="90"/>
      <c r="V48" s="90">
        <f t="shared" si="11"/>
        <v>182984.44738621922</v>
      </c>
      <c r="W48" s="90">
        <f t="shared" si="12"/>
        <v>1189.9684226933848</v>
      </c>
      <c r="X48" s="14">
        <f t="shared" si="13"/>
        <v>533.70463820980615</v>
      </c>
      <c r="Y48" s="90">
        <f t="shared" si="14"/>
        <v>656.26378448357866</v>
      </c>
      <c r="Z48" s="90">
        <f t="shared" si="15"/>
        <v>182328.18360173565</v>
      </c>
      <c r="AA48" s="12">
        <v>28</v>
      </c>
      <c r="AB48" s="90"/>
      <c r="AC48" s="90">
        <f t="shared" si="16"/>
        <v>189635.49214063142</v>
      </c>
      <c r="AD48" s="90">
        <f t="shared" si="3"/>
        <v>790.24179763546408</v>
      </c>
      <c r="AE48" s="14">
        <f t="shared" si="17"/>
        <v>395.07394195964883</v>
      </c>
      <c r="AF48" s="90">
        <f t="shared" si="18"/>
        <v>395.16785567581525</v>
      </c>
      <c r="AG48" s="90">
        <f t="shared" si="19"/>
        <v>189240.3242849556</v>
      </c>
      <c r="AH48" s="1">
        <f t="shared" si="20"/>
        <v>28</v>
      </c>
      <c r="AI48" s="47">
        <f t="shared" si="21"/>
        <v>4280.2048184019259</v>
      </c>
    </row>
    <row r="49" spans="2:35" x14ac:dyDescent="0.25">
      <c r="B49" s="34">
        <v>29</v>
      </c>
      <c r="C49" s="120">
        <v>0</v>
      </c>
      <c r="D49" s="121">
        <f t="shared" ca="1" si="4"/>
        <v>0</v>
      </c>
      <c r="E49" s="36">
        <f t="shared" ca="1" si="0"/>
        <v>0</v>
      </c>
      <c r="F49" s="36">
        <f t="shared" ca="1" si="5"/>
        <v>0</v>
      </c>
      <c r="G49" s="36">
        <f t="shared" ca="1" si="6"/>
        <v>0</v>
      </c>
      <c r="H49" s="121">
        <f t="shared" ca="1" si="1"/>
        <v>0</v>
      </c>
      <c r="I49" s="113"/>
      <c r="J49" s="34">
        <v>29</v>
      </c>
      <c r="K49" s="120">
        <v>0</v>
      </c>
      <c r="L49" s="121">
        <f t="shared" ca="1" si="22"/>
        <v>18480.695722773478</v>
      </c>
      <c r="M49" s="36">
        <f t="shared" ca="1" si="8"/>
        <v>9482.9015716255708</v>
      </c>
      <c r="N49" s="36">
        <f t="shared" ca="1" si="9"/>
        <v>357.93191159959338</v>
      </c>
      <c r="O49" s="36">
        <f t="shared" ca="1" si="10"/>
        <v>9124.9696600259758</v>
      </c>
      <c r="P49" s="121">
        <f t="shared" ca="1" si="2"/>
        <v>9355.7260627475025</v>
      </c>
      <c r="Q49" s="35"/>
      <c r="T49" s="12">
        <v>29</v>
      </c>
      <c r="U49" s="90"/>
      <c r="V49" s="90">
        <f t="shared" si="11"/>
        <v>182328.18360173565</v>
      </c>
      <c r="W49" s="90">
        <f t="shared" si="12"/>
        <v>1189.9684226933848</v>
      </c>
      <c r="X49" s="14">
        <f t="shared" si="13"/>
        <v>531.79053550506239</v>
      </c>
      <c r="Y49" s="90">
        <f t="shared" si="14"/>
        <v>658.17788718832242</v>
      </c>
      <c r="Z49" s="90">
        <f t="shared" si="15"/>
        <v>181670.00571454733</v>
      </c>
      <c r="AA49" s="12">
        <v>28</v>
      </c>
      <c r="AB49" s="90"/>
      <c r="AC49" s="90">
        <f t="shared" si="16"/>
        <v>189240.3242849556</v>
      </c>
      <c r="AD49" s="90">
        <f t="shared" si="3"/>
        <v>790.24179763546408</v>
      </c>
      <c r="AE49" s="14">
        <f t="shared" si="17"/>
        <v>394.25067559365749</v>
      </c>
      <c r="AF49" s="90">
        <f t="shared" si="18"/>
        <v>395.99112204180659</v>
      </c>
      <c r="AG49" s="90">
        <f t="shared" si="19"/>
        <v>188844.3331629138</v>
      </c>
      <c r="AH49" s="1">
        <f t="shared" si="20"/>
        <v>28</v>
      </c>
      <c r="AI49" s="47">
        <f t="shared" si="21"/>
        <v>4417.744678313331</v>
      </c>
    </row>
    <row r="50" spans="2:35" x14ac:dyDescent="0.25">
      <c r="B50" s="34">
        <v>30</v>
      </c>
      <c r="C50" s="120">
        <v>0</v>
      </c>
      <c r="D50" s="121">
        <f t="shared" ca="1" si="4"/>
        <v>0</v>
      </c>
      <c r="E50" s="36">
        <f t="shared" ca="1" si="0"/>
        <v>0</v>
      </c>
      <c r="F50" s="36">
        <f t="shared" ca="1" si="5"/>
        <v>0</v>
      </c>
      <c r="G50" s="36">
        <f t="shared" ca="1" si="6"/>
        <v>0</v>
      </c>
      <c r="H50" s="121">
        <f t="shared" ca="1" si="1"/>
        <v>0</v>
      </c>
      <c r="I50" s="113"/>
      <c r="J50" s="34">
        <v>30</v>
      </c>
      <c r="K50" s="120">
        <v>0</v>
      </c>
      <c r="L50" s="121">
        <f t="shared" ca="1" si="22"/>
        <v>9355.7260627475025</v>
      </c>
      <c r="M50" s="36">
        <f t="shared" ca="1" si="8"/>
        <v>9482.9015716257109</v>
      </c>
      <c r="N50" s="36">
        <f t="shared" ca="1" si="9"/>
        <v>127.17550887821145</v>
      </c>
      <c r="O50" s="36">
        <f t="shared" ca="1" si="10"/>
        <v>9355.7260627474989</v>
      </c>
      <c r="P50" s="121">
        <f t="shared" ca="1" si="2"/>
        <v>0</v>
      </c>
      <c r="Q50" s="35"/>
      <c r="R50" s="47"/>
      <c r="T50" s="12">
        <v>30</v>
      </c>
      <c r="U50" s="90"/>
      <c r="V50" s="90">
        <f t="shared" si="11"/>
        <v>181670.00571454733</v>
      </c>
      <c r="W50" s="90">
        <f t="shared" si="12"/>
        <v>1189.9684226933848</v>
      </c>
      <c r="X50" s="14">
        <f t="shared" si="13"/>
        <v>529.87085000076308</v>
      </c>
      <c r="Y50" s="90">
        <f t="shared" si="14"/>
        <v>660.09757269262172</v>
      </c>
      <c r="Z50" s="90">
        <f t="shared" si="15"/>
        <v>181009.90814185471</v>
      </c>
      <c r="AA50" s="12">
        <v>28</v>
      </c>
      <c r="AB50" s="90"/>
      <c r="AC50" s="90">
        <f t="shared" si="16"/>
        <v>188844.3331629138</v>
      </c>
      <c r="AD50" s="90">
        <f t="shared" si="3"/>
        <v>790.24179763546408</v>
      </c>
      <c r="AE50" s="14">
        <f t="shared" si="17"/>
        <v>393.42569408940375</v>
      </c>
      <c r="AF50" s="90">
        <f t="shared" si="18"/>
        <v>396.81610354606033</v>
      </c>
      <c r="AG50" s="90">
        <f t="shared" si="19"/>
        <v>188447.51705936773</v>
      </c>
      <c r="AH50" s="1">
        <f t="shared" si="20"/>
        <v>28</v>
      </c>
      <c r="AI50" s="47">
        <f t="shared" si="21"/>
        <v>4554.1898342246905</v>
      </c>
    </row>
    <row r="51" spans="2:35" x14ac:dyDescent="0.25">
      <c r="B51" s="24"/>
      <c r="C51" s="24"/>
      <c r="D51" s="25"/>
      <c r="E51" s="25"/>
      <c r="F51" s="25"/>
      <c r="G51" s="25"/>
      <c r="H51" s="25"/>
      <c r="I51" s="25"/>
      <c r="J51" s="25"/>
      <c r="K51" s="25"/>
      <c r="L51" s="25"/>
      <c r="M51" s="25"/>
      <c r="N51" s="25"/>
      <c r="O51" s="25"/>
      <c r="P51" s="25"/>
      <c r="Q51" s="25"/>
      <c r="T51" s="12">
        <v>31</v>
      </c>
      <c r="U51" s="90"/>
      <c r="V51" s="90">
        <f t="shared" si="11"/>
        <v>181009.90814185471</v>
      </c>
      <c r="W51" s="90">
        <f t="shared" si="12"/>
        <v>1189.9684226933848</v>
      </c>
      <c r="X51" s="14">
        <f t="shared" si="13"/>
        <v>527.945565413743</v>
      </c>
      <c r="Y51" s="90">
        <f t="shared" si="14"/>
        <v>662.02285727964181</v>
      </c>
      <c r="Z51" s="90">
        <f t="shared" si="15"/>
        <v>180347.88528457508</v>
      </c>
      <c r="AA51" s="12">
        <v>31</v>
      </c>
      <c r="AB51" s="90"/>
      <c r="AC51" s="90">
        <f t="shared" si="16"/>
        <v>188447.51705936773</v>
      </c>
      <c r="AD51" s="90">
        <f t="shared" si="3"/>
        <v>790.24179763546408</v>
      </c>
      <c r="AE51" s="14">
        <f t="shared" si="17"/>
        <v>392.59899387368279</v>
      </c>
      <c r="AF51" s="90">
        <f t="shared" si="18"/>
        <v>397.64280376178129</v>
      </c>
      <c r="AG51" s="90">
        <f t="shared" si="19"/>
        <v>188049.87425560594</v>
      </c>
      <c r="AH51" s="1">
        <f t="shared" si="20"/>
        <v>31</v>
      </c>
      <c r="AI51" s="47">
        <f t="shared" si="21"/>
        <v>4689.5364057647503</v>
      </c>
    </row>
    <row r="52" spans="2:35" x14ac:dyDescent="0.25">
      <c r="G52" s="3"/>
      <c r="T52" s="12">
        <v>32</v>
      </c>
      <c r="U52" s="90"/>
      <c r="V52" s="90">
        <f t="shared" si="11"/>
        <v>180347.88528457508</v>
      </c>
      <c r="W52" s="90">
        <f t="shared" si="12"/>
        <v>1189.9684226933848</v>
      </c>
      <c r="X52" s="14">
        <f t="shared" si="13"/>
        <v>526.01466541334401</v>
      </c>
      <c r="Y52" s="90">
        <f t="shared" si="14"/>
        <v>663.9537572800408</v>
      </c>
      <c r="Z52" s="90">
        <f t="shared" si="15"/>
        <v>179683.93152729503</v>
      </c>
      <c r="AA52" s="12">
        <v>32</v>
      </c>
      <c r="AB52" s="90"/>
      <c r="AC52" s="90">
        <f t="shared" si="16"/>
        <v>188049.87425560594</v>
      </c>
      <c r="AD52" s="90">
        <f t="shared" si="3"/>
        <v>790.24179763546408</v>
      </c>
      <c r="AE52" s="14">
        <f t="shared" si="17"/>
        <v>391.77057136584568</v>
      </c>
      <c r="AF52" s="90">
        <f t="shared" si="18"/>
        <v>398.4712262696184</v>
      </c>
      <c r="AG52" s="90">
        <f t="shared" si="19"/>
        <v>187651.40302933633</v>
      </c>
      <c r="AH52" s="1">
        <f t="shared" si="20"/>
        <v>32</v>
      </c>
      <c r="AI52" s="47">
        <f t="shared" si="21"/>
        <v>4823.7804998122483</v>
      </c>
    </row>
    <row r="53" spans="2:35" x14ac:dyDescent="0.25">
      <c r="H53" s="47"/>
      <c r="I53" s="47"/>
      <c r="J53" s="47"/>
      <c r="K53" s="47"/>
      <c r="L53" s="47"/>
      <c r="M53" s="47"/>
      <c r="N53" s="47"/>
      <c r="O53" s="47"/>
      <c r="P53" s="47"/>
      <c r="Q53" s="47"/>
      <c r="T53" s="12">
        <v>33</v>
      </c>
      <c r="U53" s="90"/>
      <c r="V53" s="90">
        <f t="shared" si="11"/>
        <v>179683.93152729503</v>
      </c>
      <c r="W53" s="90">
        <f t="shared" si="12"/>
        <v>1189.9684226933848</v>
      </c>
      <c r="X53" s="14">
        <f t="shared" si="13"/>
        <v>524.07813362127729</v>
      </c>
      <c r="Y53" s="90">
        <f t="shared" si="14"/>
        <v>665.89028907210752</v>
      </c>
      <c r="Z53" s="90">
        <f t="shared" si="15"/>
        <v>179018.04123822291</v>
      </c>
      <c r="AA53" s="12">
        <v>33</v>
      </c>
      <c r="AB53" s="90"/>
      <c r="AC53" s="90">
        <f t="shared" si="16"/>
        <v>187651.40302933633</v>
      </c>
      <c r="AD53" s="90">
        <f t="shared" si="3"/>
        <v>790.24179763546408</v>
      </c>
      <c r="AE53" s="14">
        <f t="shared" si="17"/>
        <v>390.94042297778401</v>
      </c>
      <c r="AF53" s="90">
        <f t="shared" si="18"/>
        <v>399.30137465768007</v>
      </c>
      <c r="AG53" s="90">
        <f t="shared" si="19"/>
        <v>187252.10165467864</v>
      </c>
      <c r="AH53" s="1">
        <f t="shared" si="20"/>
        <v>33</v>
      </c>
      <c r="AI53" s="47">
        <f t="shared" si="21"/>
        <v>4956.9182104557412</v>
      </c>
    </row>
    <row r="54" spans="2:35" x14ac:dyDescent="0.25">
      <c r="T54" s="12">
        <v>34</v>
      </c>
      <c r="U54" s="90"/>
      <c r="V54" s="90">
        <f t="shared" si="11"/>
        <v>179018.04123822291</v>
      </c>
      <c r="W54" s="90">
        <f t="shared" si="12"/>
        <v>1189.9684226933848</v>
      </c>
      <c r="X54" s="14">
        <f t="shared" si="13"/>
        <v>522.13595361148361</v>
      </c>
      <c r="Y54" s="90">
        <f t="shared" si="14"/>
        <v>667.83246908190119</v>
      </c>
      <c r="Z54" s="90">
        <f t="shared" si="15"/>
        <v>178350.208769141</v>
      </c>
      <c r="AA54" s="12">
        <v>34</v>
      </c>
      <c r="AB54" s="90"/>
      <c r="AC54" s="90">
        <f t="shared" si="16"/>
        <v>187252.10165467864</v>
      </c>
      <c r="AD54" s="90">
        <f t="shared" si="3"/>
        <v>790.24179763546408</v>
      </c>
      <c r="AE54" s="14">
        <f t="shared" si="17"/>
        <v>390.10854511391386</v>
      </c>
      <c r="AF54" s="90">
        <f t="shared" si="18"/>
        <v>400.13325252155022</v>
      </c>
      <c r="AG54" s="90">
        <f t="shared" si="19"/>
        <v>186851.9684021571</v>
      </c>
      <c r="AH54" s="1">
        <f t="shared" si="20"/>
        <v>34</v>
      </c>
      <c r="AI54" s="47">
        <f t="shared" si="21"/>
        <v>5088.9456189533112</v>
      </c>
    </row>
    <row r="55" spans="2:35" x14ac:dyDescent="0.25">
      <c r="T55" s="12">
        <v>35</v>
      </c>
      <c r="U55" s="90"/>
      <c r="V55" s="90">
        <f t="shared" si="11"/>
        <v>178350.208769141</v>
      </c>
      <c r="W55" s="90">
        <f t="shared" si="12"/>
        <v>1189.9684226933848</v>
      </c>
      <c r="X55" s="14">
        <f t="shared" si="13"/>
        <v>520.18810890999464</v>
      </c>
      <c r="Y55" s="90">
        <f t="shared" si="14"/>
        <v>669.78031378339017</v>
      </c>
      <c r="Z55" s="90">
        <f t="shared" si="15"/>
        <v>177680.42845535761</v>
      </c>
      <c r="AA55" s="12">
        <v>35</v>
      </c>
      <c r="AB55" s="90"/>
      <c r="AC55" s="90">
        <f t="shared" si="16"/>
        <v>186851.9684021571</v>
      </c>
      <c r="AD55" s="90">
        <f t="shared" si="3"/>
        <v>790.24179763546408</v>
      </c>
      <c r="AE55" s="14">
        <f t="shared" si="17"/>
        <v>389.27493417116062</v>
      </c>
      <c r="AF55" s="90">
        <f t="shared" si="18"/>
        <v>400.96686346430346</v>
      </c>
      <c r="AG55" s="90">
        <f t="shared" si="19"/>
        <v>186451.0015386928</v>
      </c>
      <c r="AH55" s="1">
        <f t="shared" si="20"/>
        <v>35</v>
      </c>
      <c r="AI55" s="47">
        <f t="shared" si="21"/>
        <v>5219.8587936921449</v>
      </c>
    </row>
    <row r="56" spans="2:35" x14ac:dyDescent="0.25">
      <c r="T56" s="12">
        <v>36</v>
      </c>
      <c r="U56" s="90">
        <f>C24</f>
        <v>0</v>
      </c>
      <c r="V56" s="90">
        <f t="shared" si="11"/>
        <v>177680.42845535761</v>
      </c>
      <c r="W56" s="90">
        <f t="shared" si="12"/>
        <v>1189.9684226933848</v>
      </c>
      <c r="X56" s="14">
        <f t="shared" si="13"/>
        <v>518.23458299479307</v>
      </c>
      <c r="Y56" s="90">
        <f t="shared" si="14"/>
        <v>671.73383969859174</v>
      </c>
      <c r="Z56" s="90">
        <f t="shared" si="15"/>
        <v>177008.69461565901</v>
      </c>
      <c r="AA56" s="12">
        <v>36</v>
      </c>
      <c r="AB56" s="90">
        <f>K24</f>
        <v>0</v>
      </c>
      <c r="AC56" s="90">
        <f t="shared" si="16"/>
        <v>186451.0015386928</v>
      </c>
      <c r="AD56" s="90">
        <f t="shared" si="3"/>
        <v>790.24179763546408</v>
      </c>
      <c r="AE56" s="14">
        <f t="shared" si="17"/>
        <v>388.43958653894333</v>
      </c>
      <c r="AF56" s="90">
        <f t="shared" si="18"/>
        <v>401.80221109652075</v>
      </c>
      <c r="AG56" s="90">
        <f t="shared" si="19"/>
        <v>186049.19932759629</v>
      </c>
      <c r="AH56" s="1">
        <f t="shared" si="20"/>
        <v>36</v>
      </c>
      <c r="AI56" s="47">
        <f t="shared" si="21"/>
        <v>5349.6537901479951</v>
      </c>
    </row>
    <row r="57" spans="2:35" x14ac:dyDescent="0.25">
      <c r="T57" s="12">
        <v>37</v>
      </c>
      <c r="U57" s="90"/>
      <c r="V57" s="90">
        <f t="shared" si="11"/>
        <v>177008.69461565901</v>
      </c>
      <c r="W57" s="90">
        <f t="shared" si="12"/>
        <v>1189.9684226933848</v>
      </c>
      <c r="X57" s="14">
        <f t="shared" si="13"/>
        <v>516.27535929567216</v>
      </c>
      <c r="Y57" s="90">
        <f t="shared" si="14"/>
        <v>673.69306339771265</v>
      </c>
      <c r="Z57" s="90">
        <f t="shared" si="15"/>
        <v>176335.0015522613</v>
      </c>
      <c r="AA57" s="12">
        <v>37</v>
      </c>
      <c r="AB57" s="90"/>
      <c r="AC57" s="90">
        <f t="shared" si="16"/>
        <v>186049.19932759629</v>
      </c>
      <c r="AD57" s="90">
        <f t="shared" si="3"/>
        <v>790.24179763546408</v>
      </c>
      <c r="AE57" s="14">
        <f t="shared" si="17"/>
        <v>387.60249859915893</v>
      </c>
      <c r="AF57" s="90">
        <f t="shared" si="18"/>
        <v>402.63929903630515</v>
      </c>
      <c r="AG57" s="90">
        <f t="shared" si="19"/>
        <v>185646.56002855999</v>
      </c>
      <c r="AH57" s="1">
        <f t="shared" si="20"/>
        <v>37</v>
      </c>
      <c r="AI57" s="47">
        <f t="shared" si="21"/>
        <v>5478.3266508445085</v>
      </c>
    </row>
    <row r="58" spans="2:35" x14ac:dyDescent="0.25">
      <c r="T58" s="12">
        <v>38</v>
      </c>
      <c r="U58" s="90"/>
      <c r="V58" s="90">
        <f t="shared" si="11"/>
        <v>176335.0015522613</v>
      </c>
      <c r="W58" s="90">
        <f t="shared" si="12"/>
        <v>1189.9684226933848</v>
      </c>
      <c r="X58" s="14">
        <f t="shared" si="13"/>
        <v>514.31042119409551</v>
      </c>
      <c r="Y58" s="90">
        <f t="shared" si="14"/>
        <v>675.6580014992893</v>
      </c>
      <c r="Z58" s="90">
        <f t="shared" si="15"/>
        <v>175659.34355076202</v>
      </c>
      <c r="AA58" s="12">
        <v>38</v>
      </c>
      <c r="AB58" s="90"/>
      <c r="AC58" s="90">
        <f t="shared" si="16"/>
        <v>185646.56002855999</v>
      </c>
      <c r="AD58" s="90">
        <f t="shared" si="3"/>
        <v>790.24179763546408</v>
      </c>
      <c r="AE58" s="14">
        <f t="shared" si="17"/>
        <v>386.76366672616672</v>
      </c>
      <c r="AF58" s="90">
        <f t="shared" si="18"/>
        <v>403.47813090929736</v>
      </c>
      <c r="AG58" s="90">
        <f t="shared" si="19"/>
        <v>185243.0818976507</v>
      </c>
      <c r="AH58" s="1">
        <f t="shared" si="20"/>
        <v>38</v>
      </c>
      <c r="AI58" s="47">
        <f t="shared" si="21"/>
        <v>5605.8734053124372</v>
      </c>
    </row>
    <row r="59" spans="2:35" x14ac:dyDescent="0.25">
      <c r="T59" s="12">
        <v>39</v>
      </c>
      <c r="U59" s="90"/>
      <c r="V59" s="90">
        <f t="shared" si="11"/>
        <v>175659.34355076202</v>
      </c>
      <c r="W59" s="90">
        <f t="shared" si="12"/>
        <v>1189.9684226933848</v>
      </c>
      <c r="X59" s="14">
        <f t="shared" si="13"/>
        <v>512.33975202305589</v>
      </c>
      <c r="Y59" s="90">
        <f t="shared" si="14"/>
        <v>677.62867067032892</v>
      </c>
      <c r="Z59" s="90">
        <f t="shared" si="15"/>
        <v>174981.71488009169</v>
      </c>
      <c r="AA59" s="12">
        <v>39</v>
      </c>
      <c r="AB59" s="90"/>
      <c r="AC59" s="90">
        <f t="shared" si="16"/>
        <v>185243.0818976507</v>
      </c>
      <c r="AD59" s="90">
        <f t="shared" si="3"/>
        <v>790.24179763546408</v>
      </c>
      <c r="AE59" s="14">
        <f t="shared" si="17"/>
        <v>385.92308728677227</v>
      </c>
      <c r="AF59" s="90">
        <f t="shared" si="18"/>
        <v>404.31871034869181</v>
      </c>
      <c r="AG59" s="90">
        <f t="shared" si="19"/>
        <v>184838.76318730201</v>
      </c>
      <c r="AH59" s="1">
        <f t="shared" si="20"/>
        <v>39</v>
      </c>
      <c r="AI59" s="47">
        <f t="shared" si="21"/>
        <v>5732.2900700487207</v>
      </c>
    </row>
    <row r="60" spans="2:35" x14ac:dyDescent="0.25">
      <c r="T60" s="12">
        <v>40</v>
      </c>
      <c r="U60" s="90"/>
      <c r="V60" s="90">
        <f t="shared" si="11"/>
        <v>174981.71488009169</v>
      </c>
      <c r="W60" s="90">
        <f t="shared" si="12"/>
        <v>1189.9684226933848</v>
      </c>
      <c r="X60" s="14">
        <f t="shared" si="13"/>
        <v>510.3633350669341</v>
      </c>
      <c r="Y60" s="90">
        <f t="shared" si="14"/>
        <v>679.60508762645077</v>
      </c>
      <c r="Z60" s="90">
        <f t="shared" si="15"/>
        <v>174302.10979246523</v>
      </c>
      <c r="AA60" s="12">
        <v>40</v>
      </c>
      <c r="AB60" s="90"/>
      <c r="AC60" s="90">
        <f t="shared" si="16"/>
        <v>184838.76318730201</v>
      </c>
      <c r="AD60" s="90">
        <f t="shared" si="3"/>
        <v>790.24179763546408</v>
      </c>
      <c r="AE60" s="14">
        <f t="shared" si="17"/>
        <v>385.08075664021254</v>
      </c>
      <c r="AF60" s="90">
        <f t="shared" si="18"/>
        <v>405.16104099525154</v>
      </c>
      <c r="AG60" s="90">
        <f t="shared" si="19"/>
        <v>184433.60214630677</v>
      </c>
      <c r="AH60" s="1">
        <f t="shared" si="20"/>
        <v>40</v>
      </c>
      <c r="AI60" s="47">
        <f t="shared" si="21"/>
        <v>5857.5726484754423</v>
      </c>
    </row>
    <row r="61" spans="2:35" x14ac:dyDescent="0.25">
      <c r="T61" s="12">
        <v>41</v>
      </c>
      <c r="U61" s="90"/>
      <c r="V61" s="90">
        <f t="shared" si="11"/>
        <v>174302.10979246523</v>
      </c>
      <c r="W61" s="90">
        <f t="shared" si="12"/>
        <v>1189.9684226933848</v>
      </c>
      <c r="X61" s="14">
        <f t="shared" si="13"/>
        <v>508.381153561357</v>
      </c>
      <c r="Y61" s="90">
        <f t="shared" si="14"/>
        <v>681.58726913202781</v>
      </c>
      <c r="Z61" s="90">
        <f t="shared" si="15"/>
        <v>173620.5225233332</v>
      </c>
      <c r="AA61" s="12">
        <v>41</v>
      </c>
      <c r="AB61" s="90"/>
      <c r="AC61" s="90">
        <f t="shared" si="16"/>
        <v>184433.60214630677</v>
      </c>
      <c r="AD61" s="90">
        <f t="shared" si="3"/>
        <v>790.24179763546408</v>
      </c>
      <c r="AE61" s="14">
        <f t="shared" si="17"/>
        <v>384.23667113813912</v>
      </c>
      <c r="AF61" s="90">
        <f t="shared" si="18"/>
        <v>406.00512649732497</v>
      </c>
      <c r="AG61" s="90">
        <f t="shared" si="19"/>
        <v>184027.59701980944</v>
      </c>
      <c r="AH61" s="1">
        <f t="shared" si="20"/>
        <v>41</v>
      </c>
      <c r="AI61" s="47">
        <f t="shared" si="21"/>
        <v>5981.7171308986599</v>
      </c>
    </row>
    <row r="62" spans="2:35" x14ac:dyDescent="0.25">
      <c r="T62" s="12">
        <v>42</v>
      </c>
      <c r="U62" s="90"/>
      <c r="V62" s="90">
        <f t="shared" si="11"/>
        <v>173620.5225233332</v>
      </c>
      <c r="W62" s="90">
        <f t="shared" si="12"/>
        <v>1189.9684226933848</v>
      </c>
      <c r="X62" s="14">
        <f t="shared" si="13"/>
        <v>506.3931906930552</v>
      </c>
      <c r="Y62" s="90">
        <f t="shared" si="14"/>
        <v>683.57523200032961</v>
      </c>
      <c r="Z62" s="90">
        <f t="shared" si="15"/>
        <v>172936.94729133288</v>
      </c>
      <c r="AA62" s="12">
        <v>42</v>
      </c>
      <c r="AB62" s="90"/>
      <c r="AC62" s="90">
        <f t="shared" si="16"/>
        <v>184027.59701980944</v>
      </c>
      <c r="AD62" s="90">
        <f t="shared" si="3"/>
        <v>790.24179763546408</v>
      </c>
      <c r="AE62" s="14">
        <f t="shared" si="17"/>
        <v>383.39082712460299</v>
      </c>
      <c r="AF62" s="90">
        <f t="shared" si="18"/>
        <v>406.85097051086109</v>
      </c>
      <c r="AG62" s="90">
        <f t="shared" si="19"/>
        <v>183620.74604929858</v>
      </c>
      <c r="AH62" s="1">
        <f t="shared" si="20"/>
        <v>42</v>
      </c>
      <c r="AI62" s="47">
        <f t="shared" si="21"/>
        <v>6104.7194944671119</v>
      </c>
    </row>
    <row r="63" spans="2:35" x14ac:dyDescent="0.25">
      <c r="T63" s="12">
        <v>43</v>
      </c>
      <c r="U63" s="90"/>
      <c r="V63" s="90">
        <f t="shared" si="11"/>
        <v>172936.94729133288</v>
      </c>
      <c r="W63" s="90">
        <f t="shared" si="12"/>
        <v>1189.9684226933848</v>
      </c>
      <c r="X63" s="14">
        <f t="shared" si="13"/>
        <v>504.39942959972092</v>
      </c>
      <c r="Y63" s="90">
        <f t="shared" si="14"/>
        <v>685.56899309366395</v>
      </c>
      <c r="Z63" s="90">
        <f t="shared" si="15"/>
        <v>172251.37829823923</v>
      </c>
      <c r="AA63" s="12">
        <v>43</v>
      </c>
      <c r="AB63" s="90"/>
      <c r="AC63" s="90">
        <f t="shared" si="16"/>
        <v>183620.74604929858</v>
      </c>
      <c r="AD63" s="90">
        <f t="shared" si="3"/>
        <v>790.24179763546408</v>
      </c>
      <c r="AE63" s="14">
        <f t="shared" si="17"/>
        <v>382.54322093603872</v>
      </c>
      <c r="AF63" s="90">
        <f t="shared" si="18"/>
        <v>407.69857669942536</v>
      </c>
      <c r="AG63" s="90">
        <f t="shared" si="19"/>
        <v>183213.04747259917</v>
      </c>
      <c r="AH63" s="1">
        <f t="shared" si="20"/>
        <v>43</v>
      </c>
      <c r="AI63" s="47">
        <f t="shared" si="21"/>
        <v>6226.575703130794</v>
      </c>
    </row>
    <row r="64" spans="2:35" x14ac:dyDescent="0.25">
      <c r="T64" s="12">
        <v>44</v>
      </c>
      <c r="U64" s="90"/>
      <c r="V64" s="90">
        <f t="shared" si="11"/>
        <v>172251.37829823923</v>
      </c>
      <c r="W64" s="90">
        <f t="shared" si="12"/>
        <v>1189.9684226933848</v>
      </c>
      <c r="X64" s="14">
        <f t="shared" si="13"/>
        <v>502.3998533698645</v>
      </c>
      <c r="Y64" s="90">
        <f t="shared" si="14"/>
        <v>687.56856932352025</v>
      </c>
      <c r="Z64" s="90">
        <f t="shared" si="15"/>
        <v>171563.80972891572</v>
      </c>
      <c r="AA64" s="12">
        <v>44</v>
      </c>
      <c r="AB64" s="90"/>
      <c r="AC64" s="90">
        <f t="shared" si="16"/>
        <v>183213.04747259917</v>
      </c>
      <c r="AD64" s="90">
        <f t="shared" si="3"/>
        <v>790.24179763546408</v>
      </c>
      <c r="AE64" s="14">
        <f t="shared" si="17"/>
        <v>381.69384890124826</v>
      </c>
      <c r="AF64" s="90">
        <f t="shared" si="18"/>
        <v>408.54794873421582</v>
      </c>
      <c r="AG64" s="90">
        <f t="shared" si="19"/>
        <v>182804.49952386494</v>
      </c>
      <c r="AH64" s="1">
        <f t="shared" si="20"/>
        <v>44</v>
      </c>
      <c r="AI64" s="47">
        <f t="shared" si="21"/>
        <v>6347.2817075994099</v>
      </c>
    </row>
    <row r="65" spans="20:35" x14ac:dyDescent="0.25">
      <c r="T65" s="12">
        <v>45</v>
      </c>
      <c r="U65" s="90"/>
      <c r="V65" s="90">
        <f t="shared" si="11"/>
        <v>171563.80972891572</v>
      </c>
      <c r="W65" s="90">
        <f t="shared" si="12"/>
        <v>1189.9684226933848</v>
      </c>
      <c r="X65" s="14">
        <f t="shared" si="13"/>
        <v>500.3944450426709</v>
      </c>
      <c r="Y65" s="90">
        <f t="shared" si="14"/>
        <v>689.57397765071391</v>
      </c>
      <c r="Z65" s="90">
        <f t="shared" si="15"/>
        <v>170874.23575126499</v>
      </c>
      <c r="AA65" s="12">
        <v>45</v>
      </c>
      <c r="AB65" s="90"/>
      <c r="AC65" s="90">
        <f t="shared" si="16"/>
        <v>182804.49952386494</v>
      </c>
      <c r="AD65" s="90">
        <f t="shared" si="3"/>
        <v>790.24179763546408</v>
      </c>
      <c r="AE65" s="14">
        <f t="shared" si="17"/>
        <v>380.84270734138528</v>
      </c>
      <c r="AF65" s="90">
        <f t="shared" si="18"/>
        <v>409.3990902940788</v>
      </c>
      <c r="AG65" s="90">
        <f t="shared" si="19"/>
        <v>182395.10043357086</v>
      </c>
      <c r="AH65" s="1">
        <f t="shared" si="20"/>
        <v>45</v>
      </c>
      <c r="AI65" s="47">
        <f t="shared" si="21"/>
        <v>6466.8334453006955</v>
      </c>
    </row>
    <row r="66" spans="20:35" x14ac:dyDescent="0.25">
      <c r="T66" s="12">
        <v>46</v>
      </c>
      <c r="U66" s="90"/>
      <c r="V66" s="90">
        <f t="shared" si="11"/>
        <v>170874.23575126499</v>
      </c>
      <c r="W66" s="90">
        <f t="shared" si="12"/>
        <v>1189.9684226933848</v>
      </c>
      <c r="X66" s="14">
        <f t="shared" si="13"/>
        <v>498.38318760785631</v>
      </c>
      <c r="Y66" s="90">
        <f t="shared" si="14"/>
        <v>691.58523508552844</v>
      </c>
      <c r="Z66" s="90">
        <f t="shared" si="15"/>
        <v>170182.65051617945</v>
      </c>
      <c r="AA66" s="12">
        <v>46</v>
      </c>
      <c r="AB66" s="90"/>
      <c r="AC66" s="90">
        <f t="shared" si="16"/>
        <v>182395.10043357086</v>
      </c>
      <c r="AD66" s="90">
        <f t="shared" si="3"/>
        <v>790.24179763546408</v>
      </c>
      <c r="AE66" s="14">
        <f t="shared" si="17"/>
        <v>379.98979256993931</v>
      </c>
      <c r="AF66" s="90">
        <f t="shared" si="18"/>
        <v>410.25200506552477</v>
      </c>
      <c r="AG66" s="90">
        <f t="shared" si="19"/>
        <v>181984.84842850533</v>
      </c>
      <c r="AH66" s="1">
        <f t="shared" si="20"/>
        <v>46</v>
      </c>
      <c r="AI66" s="47">
        <f t="shared" si="21"/>
        <v>6585.2268403386124</v>
      </c>
    </row>
    <row r="67" spans="20:35" x14ac:dyDescent="0.25">
      <c r="T67" s="12">
        <v>47</v>
      </c>
      <c r="U67" s="90"/>
      <c r="V67" s="90">
        <f t="shared" si="11"/>
        <v>170182.65051617945</v>
      </c>
      <c r="W67" s="90">
        <f t="shared" si="12"/>
        <v>1189.9684226933848</v>
      </c>
      <c r="X67" s="14">
        <f t="shared" si="13"/>
        <v>496.36606400552341</v>
      </c>
      <c r="Y67" s="90">
        <f t="shared" si="14"/>
        <v>693.6023586878614</v>
      </c>
      <c r="Z67" s="90">
        <f t="shared" si="15"/>
        <v>169489.04815749158</v>
      </c>
      <c r="AA67" s="12">
        <v>47</v>
      </c>
      <c r="AB67" s="90"/>
      <c r="AC67" s="90">
        <f t="shared" si="16"/>
        <v>181984.84842850533</v>
      </c>
      <c r="AD67" s="90">
        <f t="shared" si="3"/>
        <v>790.24179763546408</v>
      </c>
      <c r="AE67" s="14">
        <f t="shared" si="17"/>
        <v>379.13510089271944</v>
      </c>
      <c r="AF67" s="90">
        <f t="shared" si="18"/>
        <v>411.10669674274465</v>
      </c>
      <c r="AG67" s="90">
        <f t="shared" si="19"/>
        <v>181573.7417317626</v>
      </c>
      <c r="AH67" s="1">
        <f t="shared" si="20"/>
        <v>47</v>
      </c>
      <c r="AI67" s="47">
        <f t="shared" si="21"/>
        <v>6702.4578034514161</v>
      </c>
    </row>
    <row r="68" spans="20:35" x14ac:dyDescent="0.25">
      <c r="T68" s="12">
        <v>48</v>
      </c>
      <c r="U68" s="90">
        <f>C25</f>
        <v>0</v>
      </c>
      <c r="V68" s="90">
        <f t="shared" si="11"/>
        <v>169489.04815749158</v>
      </c>
      <c r="W68" s="90">
        <f t="shared" si="12"/>
        <v>1189.9684226933848</v>
      </c>
      <c r="X68" s="14">
        <f t="shared" si="13"/>
        <v>494.34305712601713</v>
      </c>
      <c r="Y68" s="90">
        <f t="shared" si="14"/>
        <v>695.62536556736768</v>
      </c>
      <c r="Z68" s="90">
        <f t="shared" si="15"/>
        <v>168793.42279192421</v>
      </c>
      <c r="AA68" s="12">
        <v>48</v>
      </c>
      <c r="AB68" s="90">
        <f>K25</f>
        <v>0</v>
      </c>
      <c r="AC68" s="90">
        <f t="shared" si="16"/>
        <v>181573.7417317626</v>
      </c>
      <c r="AD68" s="90">
        <f t="shared" si="3"/>
        <v>790.24179763546408</v>
      </c>
      <c r="AE68" s="14">
        <f t="shared" si="17"/>
        <v>378.27862860783875</v>
      </c>
      <c r="AF68" s="90">
        <f t="shared" si="18"/>
        <v>411.96316902762533</v>
      </c>
      <c r="AG68" s="90">
        <f t="shared" si="19"/>
        <v>181161.77856273498</v>
      </c>
      <c r="AH68" s="1">
        <f t="shared" si="20"/>
        <v>48</v>
      </c>
      <c r="AI68" s="47">
        <f t="shared" si="21"/>
        <v>6818.5222319695949</v>
      </c>
    </row>
    <row r="69" spans="20:35" x14ac:dyDescent="0.25">
      <c r="T69" s="12">
        <v>49</v>
      </c>
      <c r="U69" s="90"/>
      <c r="V69" s="90">
        <f t="shared" si="11"/>
        <v>168793.42279192421</v>
      </c>
      <c r="W69" s="90">
        <f t="shared" si="12"/>
        <v>1189.9684226933848</v>
      </c>
      <c r="X69" s="14">
        <f t="shared" si="13"/>
        <v>492.31414980977894</v>
      </c>
      <c r="Y69" s="90">
        <f t="shared" si="14"/>
        <v>697.65427288360593</v>
      </c>
      <c r="Z69" s="90">
        <f t="shared" si="15"/>
        <v>168095.7685190406</v>
      </c>
      <c r="AA69" s="12">
        <v>49</v>
      </c>
      <c r="AB69" s="90"/>
      <c r="AC69" s="90">
        <f t="shared" si="16"/>
        <v>181161.77856273498</v>
      </c>
      <c r="AD69" s="90">
        <f t="shared" si="3"/>
        <v>790.24179763546408</v>
      </c>
      <c r="AE69" s="14">
        <f t="shared" si="17"/>
        <v>377.42037200569786</v>
      </c>
      <c r="AF69" s="90">
        <f t="shared" si="18"/>
        <v>412.82142562976622</v>
      </c>
      <c r="AG69" s="90">
        <f t="shared" si="19"/>
        <v>180748.9571371052</v>
      </c>
      <c r="AH69" s="1">
        <f t="shared" si="20"/>
        <v>49</v>
      </c>
      <c r="AI69" s="47">
        <f t="shared" si="21"/>
        <v>6933.4160097736758</v>
      </c>
    </row>
    <row r="70" spans="20:35" x14ac:dyDescent="0.25">
      <c r="T70" s="12">
        <v>50</v>
      </c>
      <c r="U70" s="90"/>
      <c r="V70" s="90">
        <f t="shared" si="11"/>
        <v>168095.7685190406</v>
      </c>
      <c r="W70" s="90">
        <f t="shared" si="12"/>
        <v>1189.9684226933848</v>
      </c>
      <c r="X70" s="14">
        <f t="shared" si="13"/>
        <v>490.27932484720185</v>
      </c>
      <c r="Y70" s="90">
        <f t="shared" si="14"/>
        <v>699.6890978461829</v>
      </c>
      <c r="Z70" s="90">
        <f t="shared" si="15"/>
        <v>167396.07942119442</v>
      </c>
      <c r="AA70" s="12">
        <v>50</v>
      </c>
      <c r="AB70" s="90"/>
      <c r="AC70" s="90">
        <f t="shared" si="16"/>
        <v>180748.9571371052</v>
      </c>
      <c r="AD70" s="90">
        <f t="shared" si="3"/>
        <v>790.24179763546408</v>
      </c>
      <c r="AE70" s="14">
        <f t="shared" si="17"/>
        <v>376.56032736896918</v>
      </c>
      <c r="AF70" s="90">
        <f t="shared" si="18"/>
        <v>413.6814702664949</v>
      </c>
      <c r="AG70" s="90">
        <f t="shared" si="19"/>
        <v>180335.27566683872</v>
      </c>
      <c r="AH70" s="1">
        <f t="shared" si="20"/>
        <v>50</v>
      </c>
      <c r="AI70" s="47">
        <f t="shared" si="21"/>
        <v>7047.1350072519081</v>
      </c>
    </row>
    <row r="71" spans="20:35" x14ac:dyDescent="0.25">
      <c r="T71" s="12">
        <v>51</v>
      </c>
      <c r="U71" s="90"/>
      <c r="V71" s="90">
        <f t="shared" si="11"/>
        <v>167396.07942119442</v>
      </c>
      <c r="W71" s="90">
        <f t="shared" si="12"/>
        <v>1189.9684226933848</v>
      </c>
      <c r="X71" s="14">
        <f t="shared" si="13"/>
        <v>488.23856497848374</v>
      </c>
      <c r="Y71" s="90">
        <f t="shared" si="14"/>
        <v>701.72985771490107</v>
      </c>
      <c r="Z71" s="90">
        <f t="shared" si="15"/>
        <v>166694.34956347951</v>
      </c>
      <c r="AA71" s="12">
        <v>51</v>
      </c>
      <c r="AB71" s="90"/>
      <c r="AC71" s="90">
        <f t="shared" si="16"/>
        <v>180335.27566683872</v>
      </c>
      <c r="AD71" s="90">
        <f t="shared" si="3"/>
        <v>790.24179763546408</v>
      </c>
      <c r="AE71" s="14">
        <f t="shared" si="17"/>
        <v>375.69849097258066</v>
      </c>
      <c r="AF71" s="90">
        <f t="shared" si="18"/>
        <v>414.54330666288342</v>
      </c>
      <c r="AG71" s="90">
        <f t="shared" si="19"/>
        <v>179920.73236017584</v>
      </c>
      <c r="AH71" s="1">
        <f t="shared" si="20"/>
        <v>51</v>
      </c>
      <c r="AI71" s="47">
        <f t="shared" si="21"/>
        <v>7159.6750812578111</v>
      </c>
    </row>
    <row r="72" spans="20:35" x14ac:dyDescent="0.25">
      <c r="T72" s="12">
        <v>52</v>
      </c>
      <c r="U72" s="90"/>
      <c r="V72" s="90">
        <f t="shared" si="11"/>
        <v>166694.34956347951</v>
      </c>
      <c r="W72" s="90">
        <f t="shared" si="12"/>
        <v>1189.9684226933848</v>
      </c>
      <c r="X72" s="14">
        <f t="shared" si="13"/>
        <v>486.19185289348201</v>
      </c>
      <c r="Y72" s="90">
        <f t="shared" si="14"/>
        <v>703.77656979990275</v>
      </c>
      <c r="Z72" s="90">
        <f t="shared" si="15"/>
        <v>165990.57299367961</v>
      </c>
      <c r="AA72" s="12">
        <v>52</v>
      </c>
      <c r="AB72" s="90"/>
      <c r="AC72" s="90">
        <f t="shared" si="16"/>
        <v>179920.73236017584</v>
      </c>
      <c r="AD72" s="90">
        <f t="shared" si="3"/>
        <v>790.24179763546408</v>
      </c>
      <c r="AE72" s="14">
        <f t="shared" si="17"/>
        <v>374.83485908369971</v>
      </c>
      <c r="AF72" s="90">
        <f t="shared" si="18"/>
        <v>415.40693855176437</v>
      </c>
      <c r="AG72" s="90">
        <f t="shared" si="19"/>
        <v>179505.32542162409</v>
      </c>
      <c r="AH72" s="1">
        <f t="shared" si="20"/>
        <v>52</v>
      </c>
      <c r="AI72" s="47">
        <f t="shared" si="21"/>
        <v>7271.0320750675937</v>
      </c>
    </row>
    <row r="73" spans="20:35" x14ac:dyDescent="0.25">
      <c r="T73" s="12">
        <v>53</v>
      </c>
      <c r="U73" s="90"/>
      <c r="V73" s="90">
        <f t="shared" si="11"/>
        <v>165990.57299367961</v>
      </c>
      <c r="W73" s="90">
        <f t="shared" si="12"/>
        <v>1189.9684226933848</v>
      </c>
      <c r="X73" s="14">
        <f t="shared" si="13"/>
        <v>484.13917123156557</v>
      </c>
      <c r="Y73" s="90">
        <f t="shared" si="14"/>
        <v>705.82925146181924</v>
      </c>
      <c r="Z73" s="90">
        <f t="shared" si="15"/>
        <v>165284.7437422178</v>
      </c>
      <c r="AA73" s="12">
        <v>53</v>
      </c>
      <c r="AB73" s="90"/>
      <c r="AC73" s="90">
        <f t="shared" si="16"/>
        <v>179505.32542162409</v>
      </c>
      <c r="AD73" s="90">
        <f t="shared" si="3"/>
        <v>790.24179763546408</v>
      </c>
      <c r="AE73" s="14">
        <f t="shared" si="17"/>
        <v>373.96942796171692</v>
      </c>
      <c r="AF73" s="90">
        <f t="shared" si="18"/>
        <v>416.27236967374716</v>
      </c>
      <c r="AG73" s="90">
        <f t="shared" si="19"/>
        <v>179089.05305195035</v>
      </c>
      <c r="AH73" s="1">
        <f t="shared" si="20"/>
        <v>53</v>
      </c>
      <c r="AI73" s="47">
        <f t="shared" si="21"/>
        <v>7381.2018183374421</v>
      </c>
    </row>
    <row r="74" spans="20:35" x14ac:dyDescent="0.25">
      <c r="T74" s="12">
        <v>54</v>
      </c>
      <c r="U74" s="90"/>
      <c r="V74" s="90">
        <f t="shared" si="11"/>
        <v>165284.7437422178</v>
      </c>
      <c r="W74" s="90">
        <f t="shared" si="12"/>
        <v>1189.9684226933848</v>
      </c>
      <c r="X74" s="14">
        <f t="shared" si="13"/>
        <v>482.08050258146864</v>
      </c>
      <c r="Y74" s="90">
        <f t="shared" si="14"/>
        <v>707.88792011191617</v>
      </c>
      <c r="Z74" s="90">
        <f t="shared" si="15"/>
        <v>164576.85582210589</v>
      </c>
      <c r="AA74" s="12">
        <v>54</v>
      </c>
      <c r="AB74" s="90"/>
      <c r="AC74" s="90">
        <f t="shared" si="16"/>
        <v>179089.05305195035</v>
      </c>
      <c r="AD74" s="90">
        <f t="shared" si="3"/>
        <v>790.24179763546408</v>
      </c>
      <c r="AE74" s="14">
        <f t="shared" si="17"/>
        <v>373.1021938582299</v>
      </c>
      <c r="AF74" s="90">
        <f t="shared" si="18"/>
        <v>417.13960377723419</v>
      </c>
      <c r="AG74" s="90">
        <f t="shared" si="19"/>
        <v>178671.91344817312</v>
      </c>
      <c r="AH74" s="1">
        <f t="shared" si="20"/>
        <v>54</v>
      </c>
      <c r="AI74" s="47">
        <f t="shared" si="21"/>
        <v>7490.1801270606811</v>
      </c>
    </row>
    <row r="75" spans="20:35" x14ac:dyDescent="0.25">
      <c r="T75" s="12">
        <v>55</v>
      </c>
      <c r="U75" s="90"/>
      <c r="V75" s="90">
        <f t="shared" si="11"/>
        <v>164576.85582210589</v>
      </c>
      <c r="W75" s="90">
        <f t="shared" si="12"/>
        <v>1189.9684226933848</v>
      </c>
      <c r="X75" s="14">
        <f t="shared" si="13"/>
        <v>480.01582948114225</v>
      </c>
      <c r="Y75" s="90">
        <f t="shared" si="14"/>
        <v>709.95259321224262</v>
      </c>
      <c r="Z75" s="90">
        <f t="shared" si="15"/>
        <v>163866.90322889364</v>
      </c>
      <c r="AA75" s="12">
        <v>55</v>
      </c>
      <c r="AB75" s="90"/>
      <c r="AC75" s="90">
        <f t="shared" si="16"/>
        <v>178671.91344817312</v>
      </c>
      <c r="AD75" s="90">
        <f t="shared" si="3"/>
        <v>790.24179763546408</v>
      </c>
      <c r="AE75" s="14">
        <f t="shared" si="17"/>
        <v>372.23315301702729</v>
      </c>
      <c r="AF75" s="90">
        <f t="shared" si="18"/>
        <v>418.00864461843679</v>
      </c>
      <c r="AG75" s="90">
        <f t="shared" si="19"/>
        <v>178253.90480355467</v>
      </c>
      <c r="AH75" s="1">
        <f t="shared" si="20"/>
        <v>55</v>
      </c>
      <c r="AI75" s="47">
        <f t="shared" si="21"/>
        <v>7597.9628035247961</v>
      </c>
    </row>
    <row r="76" spans="20:35" x14ac:dyDescent="0.25">
      <c r="T76" s="12">
        <v>56</v>
      </c>
      <c r="U76" s="90"/>
      <c r="V76" s="90">
        <f t="shared" si="11"/>
        <v>163866.90322889364</v>
      </c>
      <c r="W76" s="90">
        <f t="shared" si="12"/>
        <v>1189.9684226933848</v>
      </c>
      <c r="X76" s="14">
        <f t="shared" si="13"/>
        <v>477.94513441760654</v>
      </c>
      <c r="Y76" s="90">
        <f t="shared" si="14"/>
        <v>712.02328827577821</v>
      </c>
      <c r="Z76" s="90">
        <f t="shared" si="15"/>
        <v>163154.87994061786</v>
      </c>
      <c r="AA76" s="12">
        <v>56</v>
      </c>
      <c r="AB76" s="90"/>
      <c r="AC76" s="90">
        <f t="shared" si="16"/>
        <v>178253.90480355467</v>
      </c>
      <c r="AD76" s="90">
        <f t="shared" si="3"/>
        <v>790.24179763546408</v>
      </c>
      <c r="AE76" s="14">
        <f t="shared" si="17"/>
        <v>371.36230167407228</v>
      </c>
      <c r="AF76" s="90">
        <f t="shared" si="18"/>
        <v>418.8794959613918</v>
      </c>
      <c r="AG76" s="90">
        <f t="shared" si="19"/>
        <v>177835.02530759329</v>
      </c>
      <c r="AH76" s="1">
        <f t="shared" si="20"/>
        <v>56</v>
      </c>
      <c r="AI76" s="47">
        <f t="shared" si="21"/>
        <v>7704.5456362683308</v>
      </c>
    </row>
    <row r="77" spans="20:35" x14ac:dyDescent="0.25">
      <c r="T77" s="12">
        <v>57</v>
      </c>
      <c r="U77" s="90"/>
      <c r="V77" s="90">
        <f t="shared" si="11"/>
        <v>163154.87994061786</v>
      </c>
      <c r="W77" s="90">
        <f t="shared" si="12"/>
        <v>1189.9684226933848</v>
      </c>
      <c r="X77" s="14">
        <f t="shared" si="13"/>
        <v>475.86839982680209</v>
      </c>
      <c r="Y77" s="90">
        <f t="shared" si="14"/>
        <v>714.10002286658278</v>
      </c>
      <c r="Z77" s="90">
        <f t="shared" si="15"/>
        <v>162440.77991775126</v>
      </c>
      <c r="AA77" s="12">
        <v>57</v>
      </c>
      <c r="AB77" s="90"/>
      <c r="AC77" s="90">
        <f t="shared" si="16"/>
        <v>177835.02530759329</v>
      </c>
      <c r="AD77" s="90">
        <f t="shared" si="3"/>
        <v>790.24179763546408</v>
      </c>
      <c r="AE77" s="14">
        <f t="shared" si="17"/>
        <v>370.489636057486</v>
      </c>
      <c r="AF77" s="90">
        <f t="shared" si="18"/>
        <v>419.75216157797809</v>
      </c>
      <c r="AG77" s="90">
        <f t="shared" si="19"/>
        <v>177415.2731460153</v>
      </c>
      <c r="AH77" s="1">
        <f t="shared" si="20"/>
        <v>57</v>
      </c>
      <c r="AI77" s="47">
        <f t="shared" si="21"/>
        <v>7809.9244000376466</v>
      </c>
    </row>
    <row r="78" spans="20:35" x14ac:dyDescent="0.25">
      <c r="T78" s="12">
        <v>58</v>
      </c>
      <c r="U78" s="90"/>
      <c r="V78" s="90">
        <f t="shared" si="11"/>
        <v>162440.77991775126</v>
      </c>
      <c r="W78" s="90">
        <f t="shared" si="12"/>
        <v>1189.9684226933848</v>
      </c>
      <c r="X78" s="14">
        <f t="shared" si="13"/>
        <v>473.78560809344123</v>
      </c>
      <c r="Y78" s="90">
        <f t="shared" si="14"/>
        <v>716.18281459994364</v>
      </c>
      <c r="Z78" s="90">
        <f t="shared" si="15"/>
        <v>161724.59710315132</v>
      </c>
      <c r="AA78" s="12">
        <v>58</v>
      </c>
      <c r="AB78" s="90"/>
      <c r="AC78" s="90">
        <f t="shared" si="16"/>
        <v>177415.2731460153</v>
      </c>
      <c r="AD78" s="90">
        <f t="shared" si="3"/>
        <v>790.24179763546408</v>
      </c>
      <c r="AE78" s="14">
        <f t="shared" si="17"/>
        <v>369.61515238753191</v>
      </c>
      <c r="AF78" s="90">
        <f t="shared" si="18"/>
        <v>420.62664524793217</v>
      </c>
      <c r="AG78" s="90">
        <f t="shared" si="19"/>
        <v>176994.64650076738</v>
      </c>
      <c r="AH78" s="1">
        <f t="shared" si="20"/>
        <v>58</v>
      </c>
      <c r="AI78" s="47">
        <f t="shared" si="21"/>
        <v>7914.0948557435559</v>
      </c>
    </row>
    <row r="79" spans="20:35" x14ac:dyDescent="0.25">
      <c r="T79" s="12">
        <v>59</v>
      </c>
      <c r="U79" s="90"/>
      <c r="V79" s="90">
        <f t="shared" si="11"/>
        <v>161724.59710315132</v>
      </c>
      <c r="W79" s="90">
        <f t="shared" si="12"/>
        <v>1189.9684226933848</v>
      </c>
      <c r="X79" s="14">
        <f t="shared" si="13"/>
        <v>471.69674155085801</v>
      </c>
      <c r="Y79" s="90">
        <f t="shared" si="14"/>
        <v>718.27168114252686</v>
      </c>
      <c r="Z79" s="90">
        <f t="shared" si="15"/>
        <v>161006.32542200878</v>
      </c>
      <c r="AA79" s="12">
        <v>59</v>
      </c>
      <c r="AB79" s="90"/>
      <c r="AC79" s="90">
        <f t="shared" si="16"/>
        <v>176994.64650076738</v>
      </c>
      <c r="AD79" s="90">
        <f t="shared" si="3"/>
        <v>790.24179763546408</v>
      </c>
      <c r="AE79" s="14">
        <f t="shared" si="17"/>
        <v>368.7388468765987</v>
      </c>
      <c r="AF79" s="90">
        <f t="shared" si="18"/>
        <v>421.50295075886538</v>
      </c>
      <c r="AG79" s="90">
        <f t="shared" si="19"/>
        <v>176573.14355000851</v>
      </c>
      <c r="AH79" s="1">
        <f t="shared" si="20"/>
        <v>59</v>
      </c>
      <c r="AI79" s="47">
        <f t="shared" si="21"/>
        <v>8017.0527504178153</v>
      </c>
    </row>
    <row r="80" spans="20:35" x14ac:dyDescent="0.25">
      <c r="T80" s="12">
        <v>60</v>
      </c>
      <c r="U80" s="90">
        <f>C26</f>
        <v>0</v>
      </c>
      <c r="V80" s="90">
        <f t="shared" si="11"/>
        <v>161006.32542200878</v>
      </c>
      <c r="W80" s="90">
        <f t="shared" si="12"/>
        <v>1189.9684226933848</v>
      </c>
      <c r="X80" s="14">
        <f t="shared" si="13"/>
        <v>469.60178248085896</v>
      </c>
      <c r="Y80" s="90">
        <f t="shared" si="14"/>
        <v>720.36664021252591</v>
      </c>
      <c r="Z80" s="90">
        <f t="shared" si="15"/>
        <v>160285.95878179625</v>
      </c>
      <c r="AA80" s="12">
        <v>60</v>
      </c>
      <c r="AB80" s="90">
        <f>K26</f>
        <v>0</v>
      </c>
      <c r="AC80" s="90">
        <f t="shared" si="16"/>
        <v>176573.14355000851</v>
      </c>
      <c r="AD80" s="90">
        <f t="shared" si="3"/>
        <v>790.24179763546408</v>
      </c>
      <c r="AE80" s="14">
        <f t="shared" si="17"/>
        <v>367.86071572918439</v>
      </c>
      <c r="AF80" s="90">
        <f t="shared" si="18"/>
        <v>422.38108190627969</v>
      </c>
      <c r="AG80" s="90">
        <f t="shared" si="19"/>
        <v>176150.76246810221</v>
      </c>
      <c r="AH80" s="1">
        <f t="shared" si="20"/>
        <v>60</v>
      </c>
      <c r="AI80" s="47">
        <f t="shared" si="21"/>
        <v>8118.7938171694896</v>
      </c>
    </row>
    <row r="81" spans="20:35" x14ac:dyDescent="0.25">
      <c r="T81" s="12">
        <v>61</v>
      </c>
      <c r="U81" s="90"/>
      <c r="V81" s="90">
        <f t="shared" si="11"/>
        <v>160285.95878179625</v>
      </c>
      <c r="W81" s="90">
        <f t="shared" si="12"/>
        <v>1189.9684226933848</v>
      </c>
      <c r="X81" s="14">
        <f t="shared" si="13"/>
        <v>467.50071311357243</v>
      </c>
      <c r="Y81" s="90">
        <f t="shared" si="14"/>
        <v>722.46770957981244</v>
      </c>
      <c r="Z81" s="90">
        <f t="shared" si="15"/>
        <v>159563.49107221642</v>
      </c>
      <c r="AA81" s="12">
        <v>61</v>
      </c>
      <c r="AB81" s="90"/>
      <c r="AC81" s="90">
        <f t="shared" si="16"/>
        <v>176150.76246810221</v>
      </c>
      <c r="AD81" s="90">
        <f t="shared" si="3"/>
        <v>790.24179763546408</v>
      </c>
      <c r="AE81" s="14">
        <f t="shared" si="17"/>
        <v>366.98075514187963</v>
      </c>
      <c r="AF81" s="90">
        <f t="shared" si="18"/>
        <v>423.26104249358445</v>
      </c>
      <c r="AG81" s="90">
        <f t="shared" si="19"/>
        <v>175727.50142560864</v>
      </c>
      <c r="AH81" s="1">
        <f t="shared" si="20"/>
        <v>61</v>
      </c>
      <c r="AI81" s="47">
        <f t="shared" si="21"/>
        <v>8219.3137751411832</v>
      </c>
    </row>
    <row r="82" spans="20:35" x14ac:dyDescent="0.25">
      <c r="T82" s="12">
        <v>62</v>
      </c>
      <c r="U82" s="90"/>
      <c r="V82" s="90">
        <f t="shared" si="11"/>
        <v>159563.49107221642</v>
      </c>
      <c r="W82" s="90">
        <f t="shared" si="12"/>
        <v>1189.9684226933848</v>
      </c>
      <c r="X82" s="14">
        <f t="shared" si="13"/>
        <v>465.39351562729797</v>
      </c>
      <c r="Y82" s="90">
        <f t="shared" si="14"/>
        <v>724.57490706608678</v>
      </c>
      <c r="Z82" s="90">
        <f t="shared" si="15"/>
        <v>158838.91616515032</v>
      </c>
      <c r="AA82" s="12">
        <v>62</v>
      </c>
      <c r="AB82" s="90"/>
      <c r="AC82" s="90">
        <f t="shared" si="16"/>
        <v>175727.50142560864</v>
      </c>
      <c r="AD82" s="90">
        <f t="shared" si="3"/>
        <v>790.24179763546408</v>
      </c>
      <c r="AE82" s="14">
        <f t="shared" si="17"/>
        <v>366.09896130335136</v>
      </c>
      <c r="AF82" s="90">
        <f t="shared" si="18"/>
        <v>424.14283633211272</v>
      </c>
      <c r="AG82" s="90">
        <f t="shared" si="19"/>
        <v>175303.35858927653</v>
      </c>
      <c r="AH82" s="1">
        <f t="shared" si="20"/>
        <v>62</v>
      </c>
      <c r="AI82" s="47">
        <f t="shared" si="21"/>
        <v>8318.6083294651289</v>
      </c>
    </row>
    <row r="83" spans="20:35" x14ac:dyDescent="0.25">
      <c r="T83" s="12">
        <v>63</v>
      </c>
      <c r="U83" s="90"/>
      <c r="V83" s="90">
        <f t="shared" si="11"/>
        <v>158838.91616515032</v>
      </c>
      <c r="W83" s="90">
        <f t="shared" si="12"/>
        <v>1189.9684226933848</v>
      </c>
      <c r="X83" s="14">
        <f t="shared" si="13"/>
        <v>463.28017214835518</v>
      </c>
      <c r="Y83" s="90">
        <f t="shared" si="14"/>
        <v>726.68825054502963</v>
      </c>
      <c r="Z83" s="90">
        <f t="shared" si="15"/>
        <v>158112.22791460529</v>
      </c>
      <c r="AA83" s="12">
        <v>63</v>
      </c>
      <c r="AB83" s="90"/>
      <c r="AC83" s="90">
        <f t="shared" si="16"/>
        <v>175303.35858927653</v>
      </c>
      <c r="AD83" s="90">
        <f t="shared" si="3"/>
        <v>790.24179763546408</v>
      </c>
      <c r="AE83" s="14">
        <f t="shared" si="17"/>
        <v>365.21533039432614</v>
      </c>
      <c r="AF83" s="90">
        <f t="shared" si="18"/>
        <v>425.02646724113794</v>
      </c>
      <c r="AG83" s="90">
        <f t="shared" si="19"/>
        <v>174878.33212203538</v>
      </c>
      <c r="AH83" s="1">
        <f t="shared" si="20"/>
        <v>63</v>
      </c>
      <c r="AI83" s="47">
        <f t="shared" si="21"/>
        <v>8416.6731712191577</v>
      </c>
    </row>
    <row r="84" spans="20:35" x14ac:dyDescent="0.25">
      <c r="T84" s="12">
        <v>64</v>
      </c>
      <c r="U84" s="90"/>
      <c r="V84" s="90">
        <f t="shared" si="11"/>
        <v>158112.22791460529</v>
      </c>
      <c r="W84" s="90">
        <f t="shared" si="12"/>
        <v>1189.9684226933848</v>
      </c>
      <c r="X84" s="14">
        <f t="shared" si="13"/>
        <v>461.16066475093209</v>
      </c>
      <c r="Y84" s="90">
        <f t="shared" si="14"/>
        <v>728.80775794245278</v>
      </c>
      <c r="Z84" s="90">
        <f t="shared" si="15"/>
        <v>157383.42015666285</v>
      </c>
      <c r="AA84" s="12">
        <v>64</v>
      </c>
      <c r="AB84" s="90"/>
      <c r="AC84" s="90">
        <f t="shared" si="16"/>
        <v>174878.33212203538</v>
      </c>
      <c r="AD84" s="90">
        <f t="shared" si="3"/>
        <v>790.24179763546408</v>
      </c>
      <c r="AE84" s="14">
        <f t="shared" si="17"/>
        <v>364.32985858757371</v>
      </c>
      <c r="AF84" s="90">
        <f t="shared" si="18"/>
        <v>425.91193904789037</v>
      </c>
      <c r="AG84" s="90">
        <f t="shared" si="19"/>
        <v>174452.42018298749</v>
      </c>
      <c r="AH84" s="1">
        <f t="shared" si="20"/>
        <v>64</v>
      </c>
      <c r="AI84" s="47">
        <f t="shared" si="21"/>
        <v>8513.5039773825156</v>
      </c>
    </row>
    <row r="85" spans="20:35" x14ac:dyDescent="0.25">
      <c r="T85" s="12">
        <v>65</v>
      </c>
      <c r="U85" s="90"/>
      <c r="V85" s="90">
        <f t="shared" si="11"/>
        <v>157383.42015666285</v>
      </c>
      <c r="W85" s="90">
        <f t="shared" si="12"/>
        <v>1189.9684226933848</v>
      </c>
      <c r="X85" s="14">
        <f t="shared" si="13"/>
        <v>459.03497545693335</v>
      </c>
      <c r="Y85" s="90">
        <f t="shared" si="14"/>
        <v>730.93344723645146</v>
      </c>
      <c r="Z85" s="90">
        <f t="shared" si="15"/>
        <v>156652.48670942639</v>
      </c>
      <c r="AA85" s="12">
        <v>65</v>
      </c>
      <c r="AB85" s="90"/>
      <c r="AC85" s="90">
        <f t="shared" si="16"/>
        <v>174452.42018298749</v>
      </c>
      <c r="AD85" s="90">
        <f t="shared" ref="AD85:AD148" si="23">IF(AC85&gt;PMT($M$5/12,$M$8*12,-$M$6,0,)+AB85+$M$10,PMT($M$5/12,$M$8*12,-$M$6,0,)+AB85+$M$10,AC85+AE85)</f>
        <v>790.24179763546408</v>
      </c>
      <c r="AE85" s="14">
        <f t="shared" si="17"/>
        <v>363.44254204789064</v>
      </c>
      <c r="AF85" s="90">
        <f t="shared" si="18"/>
        <v>426.79925558757344</v>
      </c>
      <c r="AG85" s="90">
        <f t="shared" si="19"/>
        <v>174025.62092739993</v>
      </c>
      <c r="AH85" s="1">
        <f t="shared" si="20"/>
        <v>65</v>
      </c>
      <c r="AI85" s="47">
        <f t="shared" si="21"/>
        <v>8609.0964107915588</v>
      </c>
    </row>
    <row r="86" spans="20:35" x14ac:dyDescent="0.25">
      <c r="T86" s="12">
        <v>66</v>
      </c>
      <c r="U86" s="90"/>
      <c r="V86" s="90">
        <f t="shared" ref="V86:V149" si="24">Z85</f>
        <v>156652.48670942639</v>
      </c>
      <c r="W86" s="90">
        <f t="shared" ref="W86:W149" si="25">IF(V86&gt;PMT($E$5/12,$E$8*12,-$E$6,0,)+U86+$E$9,PMT($E$5/12,$E$8*12,-$E$6,0,)+U86+$E$9,V86+X86)</f>
        <v>1189.9684226933848</v>
      </c>
      <c r="X86" s="14">
        <f t="shared" ref="X86:X149" si="26">V86*$E$5/12</f>
        <v>456.903086235827</v>
      </c>
      <c r="Y86" s="90">
        <f t="shared" ref="Y86:Y149" si="27">W86-X86</f>
        <v>733.06533645755781</v>
      </c>
      <c r="Z86" s="90">
        <f t="shared" ref="Z86:Z149" si="28">V86-Y86</f>
        <v>155919.42137296882</v>
      </c>
      <c r="AA86" s="12">
        <v>66</v>
      </c>
      <c r="AB86" s="90"/>
      <c r="AC86" s="90">
        <f t="shared" ref="AC86:AC149" si="29">AG85</f>
        <v>174025.62092739993</v>
      </c>
      <c r="AD86" s="90">
        <f t="shared" si="23"/>
        <v>790.24179763546408</v>
      </c>
      <c r="AE86" s="14">
        <f t="shared" ref="AE86:AE149" si="30">AC86*$M$5/12</f>
        <v>362.55337693208321</v>
      </c>
      <c r="AF86" s="90">
        <f t="shared" ref="AF86:AF149" si="31">AD86-AE86</f>
        <v>427.68842070338087</v>
      </c>
      <c r="AG86" s="90">
        <f t="shared" ref="AG86:AG149" si="32">AC86-AF86</f>
        <v>173597.93250669655</v>
      </c>
      <c r="AH86" s="1">
        <f t="shared" ref="AH86:AH149" si="33">AA86</f>
        <v>66</v>
      </c>
      <c r="AI86" s="47">
        <f t="shared" si="21"/>
        <v>8703.4461200953028</v>
      </c>
    </row>
    <row r="87" spans="20:35" x14ac:dyDescent="0.25">
      <c r="T87" s="12">
        <v>67</v>
      </c>
      <c r="U87" s="90"/>
      <c r="V87" s="90">
        <f t="shared" si="24"/>
        <v>155919.42137296882</v>
      </c>
      <c r="W87" s="90">
        <f t="shared" si="25"/>
        <v>1189.9684226933848</v>
      </c>
      <c r="X87" s="14">
        <f t="shared" si="26"/>
        <v>454.76497900449243</v>
      </c>
      <c r="Y87" s="90">
        <f t="shared" si="27"/>
        <v>735.20344368889232</v>
      </c>
      <c r="Z87" s="90">
        <f t="shared" si="28"/>
        <v>155184.21792927993</v>
      </c>
      <c r="AA87" s="12">
        <v>67</v>
      </c>
      <c r="AB87" s="90"/>
      <c r="AC87" s="90">
        <f t="shared" si="29"/>
        <v>173597.93250669655</v>
      </c>
      <c r="AD87" s="90">
        <f t="shared" si="23"/>
        <v>790.24179763546408</v>
      </c>
      <c r="AE87" s="14">
        <f t="shared" si="30"/>
        <v>361.66235938895119</v>
      </c>
      <c r="AF87" s="90">
        <f t="shared" si="31"/>
        <v>428.57943824651289</v>
      </c>
      <c r="AG87" s="90">
        <f t="shared" si="32"/>
        <v>173169.35306845003</v>
      </c>
      <c r="AH87" s="1">
        <f t="shared" si="33"/>
        <v>67</v>
      </c>
      <c r="AI87" s="47">
        <f t="shared" ref="AI87:AI150" si="34">IF(X87&gt;=AE87,(AI86+(X87-AE87)),0)</f>
        <v>8796.5487397108445</v>
      </c>
    </row>
    <row r="88" spans="20:35" x14ac:dyDescent="0.25">
      <c r="T88" s="12">
        <v>68</v>
      </c>
      <c r="U88" s="90"/>
      <c r="V88" s="90">
        <f t="shared" si="24"/>
        <v>155184.21792927993</v>
      </c>
      <c r="W88" s="90">
        <f t="shared" si="25"/>
        <v>1189.9684226933848</v>
      </c>
      <c r="X88" s="14">
        <f t="shared" si="26"/>
        <v>452.62063562706652</v>
      </c>
      <c r="Y88" s="90">
        <f t="shared" si="27"/>
        <v>737.34778706631823</v>
      </c>
      <c r="Z88" s="90">
        <f t="shared" si="28"/>
        <v>154446.87014221362</v>
      </c>
      <c r="AA88" s="12">
        <v>68</v>
      </c>
      <c r="AB88" s="90"/>
      <c r="AC88" s="90">
        <f t="shared" si="29"/>
        <v>173169.35306845003</v>
      </c>
      <c r="AD88" s="90">
        <f t="shared" si="23"/>
        <v>790.24179763546408</v>
      </c>
      <c r="AE88" s="14">
        <f t="shared" si="30"/>
        <v>360.76948555927089</v>
      </c>
      <c r="AF88" s="90">
        <f t="shared" si="31"/>
        <v>429.47231207619319</v>
      </c>
      <c r="AG88" s="90">
        <f t="shared" si="32"/>
        <v>172739.88075637384</v>
      </c>
      <c r="AH88" s="1">
        <f t="shared" si="33"/>
        <v>68</v>
      </c>
      <c r="AI88" s="47">
        <f t="shared" si="34"/>
        <v>8888.3998897786405</v>
      </c>
    </row>
    <row r="89" spans="20:35" x14ac:dyDescent="0.25">
      <c r="T89" s="12">
        <v>69</v>
      </c>
      <c r="U89" s="90"/>
      <c r="V89" s="90">
        <f t="shared" si="24"/>
        <v>154446.87014221362</v>
      </c>
      <c r="W89" s="90">
        <f t="shared" si="25"/>
        <v>1189.9684226933848</v>
      </c>
      <c r="X89" s="14">
        <f t="shared" si="26"/>
        <v>450.47003791478977</v>
      </c>
      <c r="Y89" s="90">
        <f t="shared" si="27"/>
        <v>739.49838477859498</v>
      </c>
      <c r="Z89" s="90">
        <f t="shared" si="28"/>
        <v>153707.37175743503</v>
      </c>
      <c r="AA89" s="12">
        <v>69</v>
      </c>
      <c r="AB89" s="90"/>
      <c r="AC89" s="90">
        <f t="shared" si="29"/>
        <v>172739.88075637384</v>
      </c>
      <c r="AD89" s="90">
        <f t="shared" si="23"/>
        <v>790.24179763546408</v>
      </c>
      <c r="AE89" s="14">
        <f t="shared" si="30"/>
        <v>359.87475157577887</v>
      </c>
      <c r="AF89" s="90">
        <f t="shared" si="31"/>
        <v>430.36704605968521</v>
      </c>
      <c r="AG89" s="90">
        <f t="shared" si="32"/>
        <v>172309.51371031415</v>
      </c>
      <c r="AH89" s="1">
        <f t="shared" si="33"/>
        <v>69</v>
      </c>
      <c r="AI89" s="47">
        <f t="shared" si="34"/>
        <v>8978.9951761176508</v>
      </c>
    </row>
    <row r="90" spans="20:35" x14ac:dyDescent="0.25">
      <c r="T90" s="12">
        <v>70</v>
      </c>
      <c r="U90" s="90"/>
      <c r="V90" s="90">
        <f t="shared" si="24"/>
        <v>153707.37175743503</v>
      </c>
      <c r="W90" s="90">
        <f t="shared" si="25"/>
        <v>1189.9684226933848</v>
      </c>
      <c r="X90" s="14">
        <f t="shared" si="26"/>
        <v>448.3131676258522</v>
      </c>
      <c r="Y90" s="90">
        <f t="shared" si="27"/>
        <v>741.65525506753261</v>
      </c>
      <c r="Z90" s="90">
        <f t="shared" si="28"/>
        <v>152965.71650236749</v>
      </c>
      <c r="AA90" s="12">
        <v>70</v>
      </c>
      <c r="AB90" s="90"/>
      <c r="AC90" s="90">
        <f t="shared" si="29"/>
        <v>172309.51371031415</v>
      </c>
      <c r="AD90" s="90">
        <f t="shared" si="23"/>
        <v>790.24179763546408</v>
      </c>
      <c r="AE90" s="14">
        <f t="shared" si="30"/>
        <v>358.97815356315454</v>
      </c>
      <c r="AF90" s="90">
        <f t="shared" si="31"/>
        <v>431.26364407230955</v>
      </c>
      <c r="AG90" s="90">
        <f t="shared" si="32"/>
        <v>171878.25006624183</v>
      </c>
      <c r="AH90" s="1">
        <f t="shared" si="33"/>
        <v>70</v>
      </c>
      <c r="AI90" s="47">
        <f t="shared" si="34"/>
        <v>9068.3301901803479</v>
      </c>
    </row>
    <row r="91" spans="20:35" x14ac:dyDescent="0.25">
      <c r="T91" s="12">
        <v>71</v>
      </c>
      <c r="U91" s="90"/>
      <c r="V91" s="90">
        <f t="shared" si="24"/>
        <v>152965.71650236749</v>
      </c>
      <c r="W91" s="90">
        <f t="shared" si="25"/>
        <v>1189.9684226933848</v>
      </c>
      <c r="X91" s="14">
        <f t="shared" si="26"/>
        <v>446.1500064652385</v>
      </c>
      <c r="Y91" s="90">
        <f t="shared" si="27"/>
        <v>743.81841622814636</v>
      </c>
      <c r="Z91" s="90">
        <f t="shared" si="28"/>
        <v>152221.89808613935</v>
      </c>
      <c r="AA91" s="12">
        <v>71</v>
      </c>
      <c r="AB91" s="90"/>
      <c r="AC91" s="90">
        <f t="shared" si="29"/>
        <v>171878.25006624183</v>
      </c>
      <c r="AD91" s="90">
        <f t="shared" si="23"/>
        <v>790.24179763546408</v>
      </c>
      <c r="AE91" s="14">
        <f t="shared" si="30"/>
        <v>358.07968763800386</v>
      </c>
      <c r="AF91" s="90">
        <f t="shared" si="31"/>
        <v>432.16210999746022</v>
      </c>
      <c r="AG91" s="90">
        <f t="shared" si="32"/>
        <v>171446.08795624436</v>
      </c>
      <c r="AH91" s="1">
        <f t="shared" si="33"/>
        <v>71</v>
      </c>
      <c r="AI91" s="47">
        <f t="shared" si="34"/>
        <v>9156.4005090075825</v>
      </c>
    </row>
    <row r="92" spans="20:35" x14ac:dyDescent="0.25">
      <c r="T92" s="12">
        <v>72</v>
      </c>
      <c r="U92" s="90">
        <f>C27</f>
        <v>0</v>
      </c>
      <c r="V92" s="90">
        <f t="shared" si="24"/>
        <v>152221.89808613935</v>
      </c>
      <c r="W92" s="90">
        <f t="shared" si="25"/>
        <v>1189.9684226933848</v>
      </c>
      <c r="X92" s="14">
        <f t="shared" si="26"/>
        <v>443.9805360845732</v>
      </c>
      <c r="Y92" s="90">
        <f t="shared" si="27"/>
        <v>745.98788660881155</v>
      </c>
      <c r="Z92" s="90">
        <f t="shared" si="28"/>
        <v>151475.91019953054</v>
      </c>
      <c r="AA92" s="12">
        <v>72</v>
      </c>
      <c r="AB92" s="90">
        <f>K27</f>
        <v>0</v>
      </c>
      <c r="AC92" s="90">
        <f t="shared" si="29"/>
        <v>171446.08795624436</v>
      </c>
      <c r="AD92" s="90">
        <f t="shared" si="23"/>
        <v>790.24179763546408</v>
      </c>
      <c r="AE92" s="14">
        <f t="shared" si="30"/>
        <v>357.17934990884243</v>
      </c>
      <c r="AF92" s="90">
        <f t="shared" si="31"/>
        <v>433.06244772662166</v>
      </c>
      <c r="AG92" s="90">
        <f t="shared" si="32"/>
        <v>171013.02550851775</v>
      </c>
      <c r="AH92" s="1">
        <f t="shared" si="33"/>
        <v>72</v>
      </c>
      <c r="AI92" s="47">
        <f t="shared" si="34"/>
        <v>9243.2016951833139</v>
      </c>
    </row>
    <row r="93" spans="20:35" x14ac:dyDescent="0.25">
      <c r="T93" s="12">
        <v>73</v>
      </c>
      <c r="U93" s="90"/>
      <c r="V93" s="90">
        <f t="shared" si="24"/>
        <v>151475.91019953054</v>
      </c>
      <c r="W93" s="90">
        <f t="shared" si="25"/>
        <v>1189.9684226933848</v>
      </c>
      <c r="X93" s="14">
        <f t="shared" si="26"/>
        <v>441.8047380819641</v>
      </c>
      <c r="Y93" s="90">
        <f t="shared" si="27"/>
        <v>748.16368461142065</v>
      </c>
      <c r="Z93" s="90">
        <f t="shared" si="28"/>
        <v>150727.74651491913</v>
      </c>
      <c r="AA93" s="12">
        <v>73</v>
      </c>
      <c r="AB93" s="90"/>
      <c r="AC93" s="90">
        <f t="shared" si="29"/>
        <v>171013.02550851775</v>
      </c>
      <c r="AD93" s="90">
        <f t="shared" si="23"/>
        <v>790.24179763546408</v>
      </c>
      <c r="AE93" s="14">
        <f t="shared" si="30"/>
        <v>356.27713647607862</v>
      </c>
      <c r="AF93" s="90">
        <f t="shared" si="31"/>
        <v>433.96466115938546</v>
      </c>
      <c r="AG93" s="90">
        <f t="shared" si="32"/>
        <v>170579.06084735837</v>
      </c>
      <c r="AH93" s="1">
        <f t="shared" si="33"/>
        <v>73</v>
      </c>
      <c r="AI93" s="47">
        <f t="shared" si="34"/>
        <v>9328.729296789199</v>
      </c>
    </row>
    <row r="94" spans="20:35" x14ac:dyDescent="0.25">
      <c r="T94" s="12">
        <v>74</v>
      </c>
      <c r="U94" s="90"/>
      <c r="V94" s="90">
        <f t="shared" si="24"/>
        <v>150727.74651491913</v>
      </c>
      <c r="W94" s="90">
        <f t="shared" si="25"/>
        <v>1189.9684226933848</v>
      </c>
      <c r="X94" s="14">
        <f t="shared" si="26"/>
        <v>439.62259400184752</v>
      </c>
      <c r="Y94" s="90">
        <f t="shared" si="27"/>
        <v>750.34582869153724</v>
      </c>
      <c r="Z94" s="90">
        <f t="shared" si="28"/>
        <v>149977.4006862276</v>
      </c>
      <c r="AA94" s="12">
        <v>74</v>
      </c>
      <c r="AB94" s="90"/>
      <c r="AC94" s="90">
        <f t="shared" si="29"/>
        <v>170579.06084735837</v>
      </c>
      <c r="AD94" s="90">
        <f t="shared" si="23"/>
        <v>790.24179763546408</v>
      </c>
      <c r="AE94" s="14">
        <f t="shared" si="30"/>
        <v>355.37304343199662</v>
      </c>
      <c r="AF94" s="90">
        <f t="shared" si="31"/>
        <v>434.86875420346746</v>
      </c>
      <c r="AG94" s="90">
        <f t="shared" si="32"/>
        <v>170144.19209315491</v>
      </c>
      <c r="AH94" s="1">
        <f t="shared" si="33"/>
        <v>74</v>
      </c>
      <c r="AI94" s="47">
        <f t="shared" si="34"/>
        <v>9412.9788473590506</v>
      </c>
    </row>
    <row r="95" spans="20:35" x14ac:dyDescent="0.25">
      <c r="T95" s="12">
        <v>75</v>
      </c>
      <c r="U95" s="90"/>
      <c r="V95" s="90">
        <f t="shared" si="24"/>
        <v>149977.4006862276</v>
      </c>
      <c r="W95" s="90">
        <f t="shared" si="25"/>
        <v>1189.9684226933848</v>
      </c>
      <c r="X95" s="14">
        <f t="shared" si="26"/>
        <v>437.43408533483057</v>
      </c>
      <c r="Y95" s="90">
        <f t="shared" si="27"/>
        <v>752.53433735855424</v>
      </c>
      <c r="Z95" s="90">
        <f t="shared" si="28"/>
        <v>149224.86634886905</v>
      </c>
      <c r="AA95" s="12">
        <v>75</v>
      </c>
      <c r="AB95" s="90"/>
      <c r="AC95" s="90">
        <f t="shared" si="29"/>
        <v>170144.19209315491</v>
      </c>
      <c r="AD95" s="90">
        <f t="shared" si="23"/>
        <v>790.24179763546408</v>
      </c>
      <c r="AE95" s="14">
        <f t="shared" si="30"/>
        <v>354.46706686073941</v>
      </c>
      <c r="AF95" s="90">
        <f t="shared" si="31"/>
        <v>435.77473077472467</v>
      </c>
      <c r="AG95" s="90">
        <f t="shared" si="32"/>
        <v>169708.41736238019</v>
      </c>
      <c r="AH95" s="1">
        <f t="shared" si="33"/>
        <v>75</v>
      </c>
      <c r="AI95" s="47">
        <f t="shared" si="34"/>
        <v>9495.9458658331423</v>
      </c>
    </row>
    <row r="96" spans="20:35" x14ac:dyDescent="0.25">
      <c r="T96" s="12">
        <v>76</v>
      </c>
      <c r="U96" s="90"/>
      <c r="V96" s="90">
        <f t="shared" si="24"/>
        <v>149224.86634886905</v>
      </c>
      <c r="W96" s="90">
        <f t="shared" si="25"/>
        <v>1189.9684226933848</v>
      </c>
      <c r="X96" s="14">
        <f t="shared" si="26"/>
        <v>435.23919351753483</v>
      </c>
      <c r="Y96" s="90">
        <f t="shared" si="27"/>
        <v>754.72922917584992</v>
      </c>
      <c r="Z96" s="90">
        <f t="shared" si="28"/>
        <v>148470.13711969319</v>
      </c>
      <c r="AA96" s="12">
        <v>76</v>
      </c>
      <c r="AB96" s="90"/>
      <c r="AC96" s="90">
        <f t="shared" si="29"/>
        <v>169708.41736238019</v>
      </c>
      <c r="AD96" s="90">
        <f t="shared" si="23"/>
        <v>790.24179763546408</v>
      </c>
      <c r="AE96" s="14">
        <f t="shared" si="30"/>
        <v>353.55920283829209</v>
      </c>
      <c r="AF96" s="90">
        <f t="shared" si="31"/>
        <v>436.68259479717199</v>
      </c>
      <c r="AG96" s="90">
        <f t="shared" si="32"/>
        <v>169271.73476758302</v>
      </c>
      <c r="AH96" s="1">
        <f t="shared" si="33"/>
        <v>76</v>
      </c>
      <c r="AI96" s="47">
        <f t="shared" si="34"/>
        <v>9577.6258565123844</v>
      </c>
    </row>
    <row r="97" spans="20:35" x14ac:dyDescent="0.25">
      <c r="T97" s="12">
        <v>77</v>
      </c>
      <c r="U97" s="90"/>
      <c r="V97" s="90">
        <f t="shared" si="24"/>
        <v>148470.13711969319</v>
      </c>
      <c r="W97" s="90">
        <f t="shared" si="25"/>
        <v>1189.9684226933848</v>
      </c>
      <c r="X97" s="14">
        <f t="shared" si="26"/>
        <v>433.03789993243851</v>
      </c>
      <c r="Y97" s="90">
        <f t="shared" si="27"/>
        <v>756.93052276094636</v>
      </c>
      <c r="Z97" s="90">
        <f t="shared" si="28"/>
        <v>147713.20659693223</v>
      </c>
      <c r="AA97" s="12">
        <v>77</v>
      </c>
      <c r="AB97" s="90"/>
      <c r="AC97" s="90">
        <f t="shared" si="29"/>
        <v>169271.73476758302</v>
      </c>
      <c r="AD97" s="90">
        <f t="shared" si="23"/>
        <v>790.24179763546408</v>
      </c>
      <c r="AE97" s="14">
        <f t="shared" si="30"/>
        <v>352.64944743246468</v>
      </c>
      <c r="AF97" s="90">
        <f t="shared" si="31"/>
        <v>437.5923502029994</v>
      </c>
      <c r="AG97" s="90">
        <f t="shared" si="32"/>
        <v>168834.14241738003</v>
      </c>
      <c r="AH97" s="1">
        <f t="shared" si="33"/>
        <v>77</v>
      </c>
      <c r="AI97" s="47">
        <f t="shared" si="34"/>
        <v>9658.0143090123584</v>
      </c>
    </row>
    <row r="98" spans="20:35" x14ac:dyDescent="0.25">
      <c r="T98" s="12">
        <v>78</v>
      </c>
      <c r="U98" s="90"/>
      <c r="V98" s="90">
        <f t="shared" si="24"/>
        <v>147713.20659693223</v>
      </c>
      <c r="W98" s="90">
        <f t="shared" si="25"/>
        <v>1189.9684226933848</v>
      </c>
      <c r="X98" s="14">
        <f t="shared" si="26"/>
        <v>430.830185907719</v>
      </c>
      <c r="Y98" s="90">
        <f t="shared" si="27"/>
        <v>759.13823678566587</v>
      </c>
      <c r="Z98" s="90">
        <f t="shared" si="28"/>
        <v>146954.06836014657</v>
      </c>
      <c r="AA98" s="12">
        <v>78</v>
      </c>
      <c r="AB98" s="90"/>
      <c r="AC98" s="90">
        <f t="shared" si="29"/>
        <v>168834.14241738003</v>
      </c>
      <c r="AD98" s="90">
        <f t="shared" si="23"/>
        <v>790.24179763546408</v>
      </c>
      <c r="AE98" s="14">
        <f t="shared" si="30"/>
        <v>351.73779670287507</v>
      </c>
      <c r="AF98" s="90">
        <f t="shared" si="31"/>
        <v>438.50400093258901</v>
      </c>
      <c r="AG98" s="90">
        <f t="shared" si="32"/>
        <v>168395.63841644744</v>
      </c>
      <c r="AH98" s="1">
        <f t="shared" si="33"/>
        <v>78</v>
      </c>
      <c r="AI98" s="47">
        <f t="shared" si="34"/>
        <v>9737.1066982172015</v>
      </c>
    </row>
    <row r="99" spans="20:35" x14ac:dyDescent="0.25">
      <c r="T99" s="12">
        <v>79</v>
      </c>
      <c r="U99" s="90"/>
      <c r="V99" s="90">
        <f t="shared" si="24"/>
        <v>146954.06836014657</v>
      </c>
      <c r="W99" s="90">
        <f t="shared" si="25"/>
        <v>1189.9684226933848</v>
      </c>
      <c r="X99" s="14">
        <f t="shared" si="26"/>
        <v>428.61603271709419</v>
      </c>
      <c r="Y99" s="90">
        <f t="shared" si="27"/>
        <v>761.35238997629062</v>
      </c>
      <c r="Z99" s="90">
        <f t="shared" si="28"/>
        <v>146192.71597017028</v>
      </c>
      <c r="AA99" s="12">
        <v>79</v>
      </c>
      <c r="AB99" s="90"/>
      <c r="AC99" s="90">
        <f t="shared" si="29"/>
        <v>168395.63841644744</v>
      </c>
      <c r="AD99" s="90">
        <f t="shared" si="23"/>
        <v>790.24179763546408</v>
      </c>
      <c r="AE99" s="14">
        <f t="shared" si="30"/>
        <v>350.82424670093218</v>
      </c>
      <c r="AF99" s="90">
        <f t="shared" si="31"/>
        <v>439.4175509345319</v>
      </c>
      <c r="AG99" s="90">
        <f t="shared" si="32"/>
        <v>167956.22086551291</v>
      </c>
      <c r="AH99" s="1">
        <f t="shared" si="33"/>
        <v>79</v>
      </c>
      <c r="AI99" s="47">
        <f t="shared" si="34"/>
        <v>9814.898484233363</v>
      </c>
    </row>
    <row r="100" spans="20:35" x14ac:dyDescent="0.25">
      <c r="T100" s="12">
        <v>80</v>
      </c>
      <c r="U100" s="90"/>
      <c r="V100" s="90">
        <f t="shared" si="24"/>
        <v>146192.71597017028</v>
      </c>
      <c r="W100" s="90">
        <f t="shared" si="25"/>
        <v>1189.9684226933848</v>
      </c>
      <c r="X100" s="14">
        <f t="shared" si="26"/>
        <v>426.39542157966338</v>
      </c>
      <c r="Y100" s="90">
        <f t="shared" si="27"/>
        <v>763.57300111372138</v>
      </c>
      <c r="Z100" s="90">
        <f t="shared" si="28"/>
        <v>145429.14296905656</v>
      </c>
      <c r="AA100" s="12">
        <v>80</v>
      </c>
      <c r="AB100" s="90"/>
      <c r="AC100" s="90">
        <f t="shared" si="29"/>
        <v>167956.22086551291</v>
      </c>
      <c r="AD100" s="90">
        <f t="shared" si="23"/>
        <v>790.24179763546408</v>
      </c>
      <c r="AE100" s="14">
        <f t="shared" si="30"/>
        <v>349.90879346981859</v>
      </c>
      <c r="AF100" s="90">
        <f t="shared" si="31"/>
        <v>440.33300416564549</v>
      </c>
      <c r="AG100" s="90">
        <f t="shared" si="32"/>
        <v>167515.88786134726</v>
      </c>
      <c r="AH100" s="1">
        <f t="shared" si="33"/>
        <v>80</v>
      </c>
      <c r="AI100" s="47">
        <f t="shared" si="34"/>
        <v>9891.3851123432069</v>
      </c>
    </row>
    <row r="101" spans="20:35" x14ac:dyDescent="0.25">
      <c r="T101" s="12">
        <v>81</v>
      </c>
      <c r="U101" s="90"/>
      <c r="V101" s="90">
        <f t="shared" si="24"/>
        <v>145429.14296905656</v>
      </c>
      <c r="W101" s="90">
        <f t="shared" si="25"/>
        <v>1189.9684226933848</v>
      </c>
      <c r="X101" s="14">
        <f t="shared" si="26"/>
        <v>424.16833365974838</v>
      </c>
      <c r="Y101" s="90">
        <f t="shared" si="27"/>
        <v>765.80008903363637</v>
      </c>
      <c r="Z101" s="90">
        <f t="shared" si="28"/>
        <v>144663.34288002292</v>
      </c>
      <c r="AA101" s="12">
        <v>81</v>
      </c>
      <c r="AB101" s="90"/>
      <c r="AC101" s="90">
        <f t="shared" si="29"/>
        <v>167515.88786134726</v>
      </c>
      <c r="AD101" s="90">
        <f t="shared" si="23"/>
        <v>790.24179763546408</v>
      </c>
      <c r="AE101" s="14">
        <f t="shared" si="30"/>
        <v>348.99143304447347</v>
      </c>
      <c r="AF101" s="90">
        <f t="shared" si="31"/>
        <v>441.25036459099061</v>
      </c>
      <c r="AG101" s="90">
        <f t="shared" si="32"/>
        <v>167074.63749675627</v>
      </c>
      <c r="AH101" s="1">
        <f t="shared" si="33"/>
        <v>81</v>
      </c>
      <c r="AI101" s="47">
        <f t="shared" si="34"/>
        <v>9966.5620129584822</v>
      </c>
    </row>
    <row r="102" spans="20:35" x14ac:dyDescent="0.25">
      <c r="T102" s="12">
        <v>82</v>
      </c>
      <c r="U102" s="90"/>
      <c r="V102" s="90">
        <f t="shared" si="24"/>
        <v>144663.34288002292</v>
      </c>
      <c r="W102" s="90">
        <f t="shared" si="25"/>
        <v>1189.9684226933848</v>
      </c>
      <c r="X102" s="14">
        <f t="shared" si="26"/>
        <v>421.93475006673356</v>
      </c>
      <c r="Y102" s="90">
        <f t="shared" si="27"/>
        <v>768.0336726266512</v>
      </c>
      <c r="Z102" s="90">
        <f t="shared" si="28"/>
        <v>143895.30920739626</v>
      </c>
      <c r="AA102" s="12">
        <v>82</v>
      </c>
      <c r="AB102" s="90"/>
      <c r="AC102" s="90">
        <f t="shared" si="29"/>
        <v>167074.63749675627</v>
      </c>
      <c r="AD102" s="90">
        <f t="shared" si="23"/>
        <v>790.24179763546408</v>
      </c>
      <c r="AE102" s="14">
        <f t="shared" si="30"/>
        <v>348.0721614515756</v>
      </c>
      <c r="AF102" s="90">
        <f t="shared" si="31"/>
        <v>442.16963618388849</v>
      </c>
      <c r="AG102" s="90">
        <f t="shared" si="32"/>
        <v>166632.46786057239</v>
      </c>
      <c r="AH102" s="1">
        <f t="shared" si="33"/>
        <v>82</v>
      </c>
      <c r="AI102" s="47">
        <f t="shared" si="34"/>
        <v>10040.424601573641</v>
      </c>
    </row>
    <row r="103" spans="20:35" x14ac:dyDescent="0.25">
      <c r="T103" s="12">
        <v>83</v>
      </c>
      <c r="U103" s="90"/>
      <c r="V103" s="90">
        <f t="shared" si="24"/>
        <v>143895.30920739626</v>
      </c>
      <c r="W103" s="90">
        <f t="shared" si="25"/>
        <v>1189.9684226933848</v>
      </c>
      <c r="X103" s="14">
        <f t="shared" si="26"/>
        <v>419.69465185490577</v>
      </c>
      <c r="Y103" s="90">
        <f t="shared" si="27"/>
        <v>770.27377083847909</v>
      </c>
      <c r="Z103" s="90">
        <f t="shared" si="28"/>
        <v>143125.03543655778</v>
      </c>
      <c r="AA103" s="12">
        <v>83</v>
      </c>
      <c r="AB103" s="90"/>
      <c r="AC103" s="90">
        <f t="shared" si="29"/>
        <v>166632.46786057239</v>
      </c>
      <c r="AD103" s="90">
        <f t="shared" si="23"/>
        <v>790.24179763546408</v>
      </c>
      <c r="AE103" s="14">
        <f t="shared" si="30"/>
        <v>347.15097470952583</v>
      </c>
      <c r="AF103" s="90">
        <f t="shared" si="31"/>
        <v>443.09082292593826</v>
      </c>
      <c r="AG103" s="90">
        <f t="shared" si="32"/>
        <v>166189.37703764645</v>
      </c>
      <c r="AH103" s="1">
        <f t="shared" si="33"/>
        <v>83</v>
      </c>
      <c r="AI103" s="47">
        <f t="shared" si="34"/>
        <v>10112.968278719021</v>
      </c>
    </row>
    <row r="104" spans="20:35" x14ac:dyDescent="0.25">
      <c r="T104" s="12">
        <v>84</v>
      </c>
      <c r="U104" s="90">
        <f>C28</f>
        <v>0</v>
      </c>
      <c r="V104" s="90">
        <f t="shared" si="24"/>
        <v>143125.03543655778</v>
      </c>
      <c r="W104" s="90">
        <f t="shared" si="25"/>
        <v>1189.9684226933848</v>
      </c>
      <c r="X104" s="14">
        <f t="shared" si="26"/>
        <v>417.44802002329357</v>
      </c>
      <c r="Y104" s="90">
        <f t="shared" si="27"/>
        <v>772.52040267009124</v>
      </c>
      <c r="Z104" s="90">
        <f t="shared" si="28"/>
        <v>142352.5150338877</v>
      </c>
      <c r="AA104" s="12">
        <v>84</v>
      </c>
      <c r="AB104" s="90">
        <f>K28</f>
        <v>0</v>
      </c>
      <c r="AC104" s="90">
        <f t="shared" si="29"/>
        <v>166189.37703764645</v>
      </c>
      <c r="AD104" s="90">
        <f t="shared" si="23"/>
        <v>790.24179763546408</v>
      </c>
      <c r="AE104" s="14">
        <f t="shared" si="30"/>
        <v>346.22786882843008</v>
      </c>
      <c r="AF104" s="90">
        <f t="shared" si="31"/>
        <v>444.01392880703401</v>
      </c>
      <c r="AG104" s="90">
        <f t="shared" si="32"/>
        <v>165745.36310883943</v>
      </c>
      <c r="AH104" s="1">
        <f t="shared" si="33"/>
        <v>84</v>
      </c>
      <c r="AI104" s="47">
        <f t="shared" si="34"/>
        <v>10184.188429913886</v>
      </c>
    </row>
    <row r="105" spans="20:35" x14ac:dyDescent="0.25">
      <c r="T105" s="12">
        <v>85</v>
      </c>
      <c r="U105" s="90"/>
      <c r="V105" s="90">
        <f t="shared" si="24"/>
        <v>142352.5150338877</v>
      </c>
      <c r="W105" s="90">
        <f t="shared" si="25"/>
        <v>1189.9684226933848</v>
      </c>
      <c r="X105" s="14">
        <f t="shared" si="26"/>
        <v>415.19483551550587</v>
      </c>
      <c r="Y105" s="90">
        <f t="shared" si="27"/>
        <v>774.77358717787888</v>
      </c>
      <c r="Z105" s="90">
        <f t="shared" si="28"/>
        <v>141577.74144670981</v>
      </c>
      <c r="AA105" s="12">
        <v>85</v>
      </c>
      <c r="AB105" s="90"/>
      <c r="AC105" s="90">
        <f t="shared" si="29"/>
        <v>165745.36310883943</v>
      </c>
      <c r="AD105" s="90">
        <f t="shared" si="23"/>
        <v>790.24179763546408</v>
      </c>
      <c r="AE105" s="14">
        <f t="shared" si="30"/>
        <v>345.30283981008216</v>
      </c>
      <c r="AF105" s="90">
        <f t="shared" si="31"/>
        <v>444.93895782538192</v>
      </c>
      <c r="AG105" s="90">
        <f t="shared" si="32"/>
        <v>165300.42415101404</v>
      </c>
      <c r="AH105" s="1">
        <f t="shared" si="33"/>
        <v>85</v>
      </c>
      <c r="AI105" s="47">
        <f t="shared" si="34"/>
        <v>10254.08042561931</v>
      </c>
    </row>
    <row r="106" spans="20:35" x14ac:dyDescent="0.25">
      <c r="T106" s="12">
        <v>86</v>
      </c>
      <c r="U106" s="90"/>
      <c r="V106" s="90">
        <f t="shared" si="24"/>
        <v>141577.74144670981</v>
      </c>
      <c r="W106" s="90">
        <f t="shared" si="25"/>
        <v>1189.9684226933848</v>
      </c>
      <c r="X106" s="14">
        <f t="shared" si="26"/>
        <v>412.9350792195703</v>
      </c>
      <c r="Y106" s="90">
        <f t="shared" si="27"/>
        <v>777.03334347381451</v>
      </c>
      <c r="Z106" s="90">
        <f t="shared" si="28"/>
        <v>140800.70810323599</v>
      </c>
      <c r="AA106" s="12">
        <v>86</v>
      </c>
      <c r="AB106" s="90"/>
      <c r="AC106" s="90">
        <f t="shared" si="29"/>
        <v>165300.42415101404</v>
      </c>
      <c r="AD106" s="90">
        <f t="shared" si="23"/>
        <v>790.24179763546408</v>
      </c>
      <c r="AE106" s="14">
        <f t="shared" si="30"/>
        <v>344.37588364794595</v>
      </c>
      <c r="AF106" s="90">
        <f t="shared" si="31"/>
        <v>445.86591398751813</v>
      </c>
      <c r="AG106" s="90">
        <f t="shared" si="32"/>
        <v>164854.55823702653</v>
      </c>
      <c r="AH106" s="1">
        <f t="shared" si="33"/>
        <v>86</v>
      </c>
      <c r="AI106" s="47">
        <f t="shared" si="34"/>
        <v>10322.639621190934</v>
      </c>
    </row>
    <row r="107" spans="20:35" x14ac:dyDescent="0.25">
      <c r="T107" s="12">
        <v>87</v>
      </c>
      <c r="U107" s="90"/>
      <c r="V107" s="90">
        <f t="shared" si="24"/>
        <v>140800.70810323599</v>
      </c>
      <c r="W107" s="90">
        <f t="shared" si="25"/>
        <v>1189.9684226933848</v>
      </c>
      <c r="X107" s="14">
        <f t="shared" si="26"/>
        <v>410.66873196777169</v>
      </c>
      <c r="Y107" s="90">
        <f t="shared" si="27"/>
        <v>779.29969072561312</v>
      </c>
      <c r="Z107" s="90">
        <f t="shared" si="28"/>
        <v>140021.40841251038</v>
      </c>
      <c r="AA107" s="12">
        <v>87</v>
      </c>
      <c r="AB107" s="90"/>
      <c r="AC107" s="90">
        <f t="shared" si="29"/>
        <v>164854.55823702653</v>
      </c>
      <c r="AD107" s="90">
        <f t="shared" si="23"/>
        <v>790.24179763546408</v>
      </c>
      <c r="AE107" s="14">
        <f t="shared" si="30"/>
        <v>343.44699632713861</v>
      </c>
      <c r="AF107" s="90">
        <f t="shared" si="31"/>
        <v>446.79480130832548</v>
      </c>
      <c r="AG107" s="90">
        <f t="shared" si="32"/>
        <v>164407.7634357182</v>
      </c>
      <c r="AH107" s="1">
        <f t="shared" si="33"/>
        <v>87</v>
      </c>
      <c r="AI107" s="47">
        <f t="shared" si="34"/>
        <v>10389.861356831567</v>
      </c>
    </row>
    <row r="108" spans="20:35" x14ac:dyDescent="0.25">
      <c r="T108" s="12">
        <v>88</v>
      </c>
      <c r="U108" s="90"/>
      <c r="V108" s="90">
        <f t="shared" si="24"/>
        <v>140021.40841251038</v>
      </c>
      <c r="W108" s="90">
        <f t="shared" si="25"/>
        <v>1189.9684226933848</v>
      </c>
      <c r="X108" s="14">
        <f t="shared" si="26"/>
        <v>408.39577453648866</v>
      </c>
      <c r="Y108" s="90">
        <f t="shared" si="27"/>
        <v>781.57264815689609</v>
      </c>
      <c r="Z108" s="90">
        <f t="shared" si="28"/>
        <v>139239.83576435348</v>
      </c>
      <c r="AA108" s="12">
        <v>88</v>
      </c>
      <c r="AB108" s="90"/>
      <c r="AC108" s="90">
        <f t="shared" si="29"/>
        <v>164407.7634357182</v>
      </c>
      <c r="AD108" s="90">
        <f t="shared" si="23"/>
        <v>790.24179763546408</v>
      </c>
      <c r="AE108" s="14">
        <f t="shared" si="30"/>
        <v>342.51617382441287</v>
      </c>
      <c r="AF108" s="90">
        <f t="shared" si="31"/>
        <v>447.72562381105121</v>
      </c>
      <c r="AG108" s="90">
        <f t="shared" si="32"/>
        <v>163960.03781190715</v>
      </c>
      <c r="AH108" s="1">
        <f t="shared" si="33"/>
        <v>88</v>
      </c>
      <c r="AI108" s="47">
        <f t="shared" si="34"/>
        <v>10455.740957543643</v>
      </c>
    </row>
    <row r="109" spans="20:35" x14ac:dyDescent="0.25">
      <c r="T109" s="12">
        <v>89</v>
      </c>
      <c r="U109" s="90"/>
      <c r="V109" s="90">
        <f t="shared" si="24"/>
        <v>139239.83576435348</v>
      </c>
      <c r="W109" s="90">
        <f t="shared" si="25"/>
        <v>1189.9684226933848</v>
      </c>
      <c r="X109" s="14">
        <f t="shared" si="26"/>
        <v>406.11618764603105</v>
      </c>
      <c r="Y109" s="90">
        <f t="shared" si="27"/>
        <v>783.85223504735382</v>
      </c>
      <c r="Z109" s="90">
        <f t="shared" si="28"/>
        <v>138455.98352930613</v>
      </c>
      <c r="AA109" s="12">
        <v>89</v>
      </c>
      <c r="AB109" s="90"/>
      <c r="AC109" s="90">
        <f t="shared" si="29"/>
        <v>163960.03781190715</v>
      </c>
      <c r="AD109" s="90">
        <f t="shared" si="23"/>
        <v>790.24179763546408</v>
      </c>
      <c r="AE109" s="14">
        <f t="shared" si="30"/>
        <v>341.58341210813995</v>
      </c>
      <c r="AF109" s="90">
        <f t="shared" si="31"/>
        <v>448.65838552732413</v>
      </c>
      <c r="AG109" s="90">
        <f t="shared" si="32"/>
        <v>163511.37942637983</v>
      </c>
      <c r="AH109" s="1">
        <f t="shared" si="33"/>
        <v>89</v>
      </c>
      <c r="AI109" s="47">
        <f t="shared" si="34"/>
        <v>10520.273733081534</v>
      </c>
    </row>
    <row r="110" spans="20:35" x14ac:dyDescent="0.25">
      <c r="T110" s="12">
        <v>90</v>
      </c>
      <c r="U110" s="90"/>
      <c r="V110" s="90">
        <f t="shared" si="24"/>
        <v>138455.98352930613</v>
      </c>
      <c r="W110" s="90">
        <f t="shared" si="25"/>
        <v>1189.9684226933848</v>
      </c>
      <c r="X110" s="14">
        <f t="shared" si="26"/>
        <v>403.82995196047631</v>
      </c>
      <c r="Y110" s="90">
        <f t="shared" si="27"/>
        <v>786.13847073290844</v>
      </c>
      <c r="Z110" s="90">
        <f t="shared" si="28"/>
        <v>137669.84505857324</v>
      </c>
      <c r="AA110" s="12">
        <v>90</v>
      </c>
      <c r="AB110" s="90"/>
      <c r="AC110" s="90">
        <f t="shared" si="29"/>
        <v>163511.37942637983</v>
      </c>
      <c r="AD110" s="90">
        <f t="shared" si="23"/>
        <v>790.24179763546408</v>
      </c>
      <c r="AE110" s="14">
        <f t="shared" si="30"/>
        <v>340.64870713829134</v>
      </c>
      <c r="AF110" s="90">
        <f t="shared" si="31"/>
        <v>449.59309049717274</v>
      </c>
      <c r="AG110" s="90">
        <f t="shared" si="32"/>
        <v>163061.78633588267</v>
      </c>
      <c r="AH110" s="1">
        <f t="shared" si="33"/>
        <v>90</v>
      </c>
      <c r="AI110" s="47">
        <f t="shared" si="34"/>
        <v>10583.454977903719</v>
      </c>
    </row>
    <row r="111" spans="20:35" x14ac:dyDescent="0.25">
      <c r="T111" s="12">
        <v>91</v>
      </c>
      <c r="U111" s="90"/>
      <c r="V111" s="90">
        <f t="shared" si="24"/>
        <v>137669.84505857324</v>
      </c>
      <c r="W111" s="90">
        <f t="shared" si="25"/>
        <v>1189.9684226933848</v>
      </c>
      <c r="X111" s="14">
        <f t="shared" si="26"/>
        <v>401.5370480875053</v>
      </c>
      <c r="Y111" s="90">
        <f t="shared" si="27"/>
        <v>788.43137460587945</v>
      </c>
      <c r="Z111" s="90">
        <f t="shared" si="28"/>
        <v>136881.41368396734</v>
      </c>
      <c r="AA111" s="12">
        <v>91</v>
      </c>
      <c r="AB111" s="90"/>
      <c r="AC111" s="90">
        <f t="shared" si="29"/>
        <v>163061.78633588267</v>
      </c>
      <c r="AD111" s="90">
        <f t="shared" si="23"/>
        <v>790.24179763546408</v>
      </c>
      <c r="AE111" s="14">
        <f t="shared" si="30"/>
        <v>339.71205486642225</v>
      </c>
      <c r="AF111" s="90">
        <f t="shared" si="31"/>
        <v>450.52974276904183</v>
      </c>
      <c r="AG111" s="90">
        <f t="shared" si="32"/>
        <v>162611.25659311362</v>
      </c>
      <c r="AH111" s="1">
        <f t="shared" si="33"/>
        <v>91</v>
      </c>
      <c r="AI111" s="47">
        <f t="shared" si="34"/>
        <v>10645.279971124803</v>
      </c>
    </row>
    <row r="112" spans="20:35" x14ac:dyDescent="0.25">
      <c r="T112" s="12">
        <v>92</v>
      </c>
      <c r="U112" s="90"/>
      <c r="V112" s="90">
        <f t="shared" si="24"/>
        <v>136881.41368396734</v>
      </c>
      <c r="W112" s="90">
        <f t="shared" si="25"/>
        <v>1189.9684226933848</v>
      </c>
      <c r="X112" s="14">
        <f t="shared" si="26"/>
        <v>399.23745657823815</v>
      </c>
      <c r="Y112" s="90">
        <f t="shared" si="27"/>
        <v>790.73096611514666</v>
      </c>
      <c r="Z112" s="90">
        <f t="shared" si="28"/>
        <v>136090.68271785221</v>
      </c>
      <c r="AA112" s="12">
        <v>92</v>
      </c>
      <c r="AB112" s="90"/>
      <c r="AC112" s="90">
        <f t="shared" si="29"/>
        <v>162611.25659311362</v>
      </c>
      <c r="AD112" s="90">
        <f t="shared" si="23"/>
        <v>790.24179763546408</v>
      </c>
      <c r="AE112" s="14">
        <f t="shared" si="30"/>
        <v>338.7734512356534</v>
      </c>
      <c r="AF112" s="90">
        <f t="shared" si="31"/>
        <v>451.46834639981068</v>
      </c>
      <c r="AG112" s="90">
        <f t="shared" si="32"/>
        <v>162159.78824671381</v>
      </c>
      <c r="AH112" s="1">
        <f t="shared" si="33"/>
        <v>92</v>
      </c>
      <c r="AI112" s="47">
        <f t="shared" si="34"/>
        <v>10705.743976467387</v>
      </c>
    </row>
    <row r="113" spans="20:35" x14ac:dyDescent="0.25">
      <c r="T113" s="12">
        <v>93</v>
      </c>
      <c r="U113" s="90"/>
      <c r="V113" s="90">
        <f t="shared" si="24"/>
        <v>136090.68271785221</v>
      </c>
      <c r="W113" s="90">
        <f t="shared" si="25"/>
        <v>1189.9684226933848</v>
      </c>
      <c r="X113" s="14">
        <f t="shared" si="26"/>
        <v>396.93115792706902</v>
      </c>
      <c r="Y113" s="90">
        <f t="shared" si="27"/>
        <v>793.03726476631573</v>
      </c>
      <c r="Z113" s="90">
        <f t="shared" si="28"/>
        <v>135297.64545308589</v>
      </c>
      <c r="AA113" s="12">
        <v>93</v>
      </c>
      <c r="AB113" s="90"/>
      <c r="AC113" s="90">
        <f t="shared" si="29"/>
        <v>162159.78824671381</v>
      </c>
      <c r="AD113" s="90">
        <f t="shared" si="23"/>
        <v>790.24179763546408</v>
      </c>
      <c r="AE113" s="14">
        <f t="shared" si="30"/>
        <v>337.8328921806538</v>
      </c>
      <c r="AF113" s="90">
        <f t="shared" si="31"/>
        <v>452.40890545481028</v>
      </c>
      <c r="AG113" s="90">
        <f t="shared" si="32"/>
        <v>161707.37934125899</v>
      </c>
      <c r="AH113" s="1">
        <f t="shared" si="33"/>
        <v>93</v>
      </c>
      <c r="AI113" s="47">
        <f t="shared" si="34"/>
        <v>10764.842242213803</v>
      </c>
    </row>
    <row r="114" spans="20:35" x14ac:dyDescent="0.25">
      <c r="T114" s="12">
        <v>94</v>
      </c>
      <c r="U114" s="90"/>
      <c r="V114" s="90">
        <f t="shared" si="24"/>
        <v>135297.64545308589</v>
      </c>
      <c r="W114" s="90">
        <f t="shared" si="25"/>
        <v>1189.9684226933848</v>
      </c>
      <c r="X114" s="14">
        <f t="shared" si="26"/>
        <v>394.61813257150055</v>
      </c>
      <c r="Y114" s="90">
        <f t="shared" si="27"/>
        <v>795.3502901218842</v>
      </c>
      <c r="Z114" s="90">
        <f t="shared" si="28"/>
        <v>134502.295162964</v>
      </c>
      <c r="AA114" s="12">
        <v>94</v>
      </c>
      <c r="AB114" s="90"/>
      <c r="AC114" s="90">
        <f t="shared" si="29"/>
        <v>161707.37934125899</v>
      </c>
      <c r="AD114" s="90">
        <f t="shared" si="23"/>
        <v>790.24179763546408</v>
      </c>
      <c r="AE114" s="14">
        <f t="shared" si="30"/>
        <v>336.89037362762292</v>
      </c>
      <c r="AF114" s="90">
        <f t="shared" si="31"/>
        <v>453.35142400784116</v>
      </c>
      <c r="AG114" s="90">
        <f t="shared" si="32"/>
        <v>161254.02791725114</v>
      </c>
      <c r="AH114" s="1">
        <f t="shared" si="33"/>
        <v>94</v>
      </c>
      <c r="AI114" s="47">
        <f t="shared" si="34"/>
        <v>10822.570001157681</v>
      </c>
    </row>
    <row r="115" spans="20:35" x14ac:dyDescent="0.25">
      <c r="T115" s="12">
        <v>95</v>
      </c>
      <c r="U115" s="90"/>
      <c r="V115" s="90">
        <f t="shared" si="24"/>
        <v>134502.295162964</v>
      </c>
      <c r="W115" s="90">
        <f t="shared" si="25"/>
        <v>1189.9684226933848</v>
      </c>
      <c r="X115" s="14">
        <f t="shared" si="26"/>
        <v>392.29836089197835</v>
      </c>
      <c r="Y115" s="90">
        <f t="shared" si="27"/>
        <v>797.67006180140652</v>
      </c>
      <c r="Z115" s="90">
        <f t="shared" si="28"/>
        <v>133704.62510116259</v>
      </c>
      <c r="AA115" s="12">
        <v>95</v>
      </c>
      <c r="AB115" s="90"/>
      <c r="AC115" s="90">
        <f t="shared" si="29"/>
        <v>161254.02791725114</v>
      </c>
      <c r="AD115" s="90">
        <f t="shared" si="23"/>
        <v>790.24179763546408</v>
      </c>
      <c r="AE115" s="14">
        <f t="shared" si="30"/>
        <v>335.94589149427321</v>
      </c>
      <c r="AF115" s="90">
        <f t="shared" si="31"/>
        <v>454.29590614119087</v>
      </c>
      <c r="AG115" s="90">
        <f t="shared" si="32"/>
        <v>160799.73201110994</v>
      </c>
      <c r="AH115" s="1">
        <f t="shared" si="33"/>
        <v>95</v>
      </c>
      <c r="AI115" s="47">
        <f t="shared" si="34"/>
        <v>10878.922470555386</v>
      </c>
    </row>
    <row r="116" spans="20:35" x14ac:dyDescent="0.25">
      <c r="T116" s="12">
        <v>96</v>
      </c>
      <c r="U116" s="90">
        <f>C29</f>
        <v>0</v>
      </c>
      <c r="V116" s="90">
        <f t="shared" si="24"/>
        <v>133704.62510116259</v>
      </c>
      <c r="W116" s="90">
        <f t="shared" si="25"/>
        <v>1189.9684226933848</v>
      </c>
      <c r="X116" s="14">
        <f t="shared" si="26"/>
        <v>389.97182321172426</v>
      </c>
      <c r="Y116" s="90">
        <f t="shared" si="27"/>
        <v>799.9965994816605</v>
      </c>
      <c r="Z116" s="90">
        <f t="shared" si="28"/>
        <v>132904.62850168091</v>
      </c>
      <c r="AA116" s="12">
        <v>96</v>
      </c>
      <c r="AB116" s="90">
        <f>K29</f>
        <v>0</v>
      </c>
      <c r="AC116" s="90">
        <f t="shared" si="29"/>
        <v>160799.73201110994</v>
      </c>
      <c r="AD116" s="90">
        <f t="shared" si="23"/>
        <v>790.24179763546408</v>
      </c>
      <c r="AE116" s="14">
        <f t="shared" si="30"/>
        <v>334.99944168981239</v>
      </c>
      <c r="AF116" s="90">
        <f t="shared" si="31"/>
        <v>455.2423559456517</v>
      </c>
      <c r="AG116" s="90">
        <f t="shared" si="32"/>
        <v>160344.48965516427</v>
      </c>
      <c r="AH116" s="1">
        <f t="shared" si="33"/>
        <v>96</v>
      </c>
      <c r="AI116" s="47">
        <f t="shared" si="34"/>
        <v>10933.894852077297</v>
      </c>
    </row>
    <row r="117" spans="20:35" x14ac:dyDescent="0.25">
      <c r="T117" s="12">
        <v>97</v>
      </c>
      <c r="U117" s="90"/>
      <c r="V117" s="90">
        <f t="shared" si="24"/>
        <v>132904.62850168091</v>
      </c>
      <c r="W117" s="90">
        <f t="shared" si="25"/>
        <v>1189.9684226933848</v>
      </c>
      <c r="X117" s="14">
        <f t="shared" si="26"/>
        <v>387.63849979656942</v>
      </c>
      <c r="Y117" s="90">
        <f t="shared" si="27"/>
        <v>802.32992289681533</v>
      </c>
      <c r="Z117" s="90">
        <f t="shared" si="28"/>
        <v>132102.2985787841</v>
      </c>
      <c r="AA117" s="12">
        <v>97</v>
      </c>
      <c r="AB117" s="90"/>
      <c r="AC117" s="90">
        <f t="shared" si="29"/>
        <v>160344.48965516427</v>
      </c>
      <c r="AD117" s="90">
        <f t="shared" si="23"/>
        <v>790.24179763546408</v>
      </c>
      <c r="AE117" s="14">
        <f t="shared" si="30"/>
        <v>334.05102011492562</v>
      </c>
      <c r="AF117" s="90">
        <f t="shared" si="31"/>
        <v>456.19077752053846</v>
      </c>
      <c r="AG117" s="90">
        <f t="shared" si="32"/>
        <v>159888.29887764374</v>
      </c>
      <c r="AH117" s="1">
        <f t="shared" si="33"/>
        <v>97</v>
      </c>
      <c r="AI117" s="47">
        <f t="shared" si="34"/>
        <v>10987.482331758942</v>
      </c>
    </row>
    <row r="118" spans="20:35" x14ac:dyDescent="0.25">
      <c r="T118" s="12">
        <v>98</v>
      </c>
      <c r="U118" s="90"/>
      <c r="V118" s="90">
        <f t="shared" si="24"/>
        <v>132102.2985787841</v>
      </c>
      <c r="W118" s="90">
        <f t="shared" si="25"/>
        <v>1189.9684226933848</v>
      </c>
      <c r="X118" s="14">
        <f t="shared" si="26"/>
        <v>385.29837085478698</v>
      </c>
      <c r="Y118" s="90">
        <f t="shared" si="27"/>
        <v>804.67005183859783</v>
      </c>
      <c r="Z118" s="90">
        <f t="shared" si="28"/>
        <v>131297.62852694551</v>
      </c>
      <c r="AA118" s="12">
        <v>98</v>
      </c>
      <c r="AB118" s="90"/>
      <c r="AC118" s="90">
        <f t="shared" si="29"/>
        <v>159888.29887764374</v>
      </c>
      <c r="AD118" s="90">
        <f t="shared" si="23"/>
        <v>790.24179763546408</v>
      </c>
      <c r="AE118" s="14">
        <f t="shared" si="30"/>
        <v>333.10062266175782</v>
      </c>
      <c r="AF118" s="90">
        <f t="shared" si="31"/>
        <v>457.14117497370626</v>
      </c>
      <c r="AG118" s="90">
        <f t="shared" si="32"/>
        <v>159431.15770267003</v>
      </c>
      <c r="AH118" s="1">
        <f t="shared" si="33"/>
        <v>98</v>
      </c>
      <c r="AI118" s="47">
        <f t="shared" si="34"/>
        <v>11039.680079951971</v>
      </c>
    </row>
    <row r="119" spans="20:35" x14ac:dyDescent="0.25">
      <c r="T119" s="12">
        <v>99</v>
      </c>
      <c r="U119" s="90"/>
      <c r="V119" s="90">
        <f t="shared" si="24"/>
        <v>131297.62852694551</v>
      </c>
      <c r="W119" s="90">
        <f t="shared" si="25"/>
        <v>1189.9684226933848</v>
      </c>
      <c r="X119" s="14">
        <f t="shared" si="26"/>
        <v>382.95141653692446</v>
      </c>
      <c r="Y119" s="90">
        <f t="shared" si="27"/>
        <v>807.01700615646041</v>
      </c>
      <c r="Z119" s="90">
        <f t="shared" si="28"/>
        <v>130490.61152078905</v>
      </c>
      <c r="AA119" s="12">
        <v>99</v>
      </c>
      <c r="AB119" s="90"/>
      <c r="AC119" s="90">
        <f t="shared" si="29"/>
        <v>159431.15770267003</v>
      </c>
      <c r="AD119" s="90">
        <f t="shared" si="23"/>
        <v>790.24179763546408</v>
      </c>
      <c r="AE119" s="14">
        <f t="shared" si="30"/>
        <v>332.1482452138959</v>
      </c>
      <c r="AF119" s="90">
        <f t="shared" si="31"/>
        <v>458.09355242156818</v>
      </c>
      <c r="AG119" s="90">
        <f t="shared" si="32"/>
        <v>158973.06415024845</v>
      </c>
      <c r="AH119" s="1">
        <f t="shared" si="33"/>
        <v>99</v>
      </c>
      <c r="AI119" s="47">
        <f t="shared" si="34"/>
        <v>11090.483251275</v>
      </c>
    </row>
    <row r="120" spans="20:35" x14ac:dyDescent="0.25">
      <c r="T120" s="12">
        <v>100</v>
      </c>
      <c r="U120" s="90"/>
      <c r="V120" s="90">
        <f t="shared" si="24"/>
        <v>130490.61152078905</v>
      </c>
      <c r="W120" s="90">
        <f t="shared" si="25"/>
        <v>1189.9684226933848</v>
      </c>
      <c r="X120" s="14">
        <f t="shared" si="26"/>
        <v>380.59761693563479</v>
      </c>
      <c r="Y120" s="90">
        <f t="shared" si="27"/>
        <v>809.37080575775008</v>
      </c>
      <c r="Z120" s="90">
        <f t="shared" si="28"/>
        <v>129681.24071503131</v>
      </c>
      <c r="AA120" s="12">
        <v>100</v>
      </c>
      <c r="AB120" s="90"/>
      <c r="AC120" s="90">
        <f t="shared" si="29"/>
        <v>158973.06415024845</v>
      </c>
      <c r="AD120" s="90">
        <f t="shared" si="23"/>
        <v>790.24179763546408</v>
      </c>
      <c r="AE120" s="14">
        <f t="shared" si="30"/>
        <v>331.19388364635097</v>
      </c>
      <c r="AF120" s="90">
        <f t="shared" si="31"/>
        <v>459.04791398911311</v>
      </c>
      <c r="AG120" s="90">
        <f t="shared" si="32"/>
        <v>158514.01623625934</v>
      </c>
      <c r="AH120" s="1">
        <f t="shared" si="33"/>
        <v>100</v>
      </c>
      <c r="AI120" s="47">
        <f t="shared" si="34"/>
        <v>11139.886984564284</v>
      </c>
    </row>
    <row r="121" spans="20:35" x14ac:dyDescent="0.25">
      <c r="T121" s="12">
        <v>101</v>
      </c>
      <c r="U121" s="90"/>
      <c r="V121" s="90">
        <f t="shared" si="24"/>
        <v>129681.24071503131</v>
      </c>
      <c r="W121" s="90">
        <f t="shared" si="25"/>
        <v>1189.9684226933848</v>
      </c>
      <c r="X121" s="14">
        <f t="shared" si="26"/>
        <v>378.23695208550799</v>
      </c>
      <c r="Y121" s="90">
        <f t="shared" si="27"/>
        <v>811.73147060787687</v>
      </c>
      <c r="Z121" s="90">
        <f t="shared" si="28"/>
        <v>128869.50924442343</v>
      </c>
      <c r="AA121" s="12">
        <v>101</v>
      </c>
      <c r="AB121" s="90"/>
      <c r="AC121" s="90">
        <f t="shared" si="29"/>
        <v>158514.01623625934</v>
      </c>
      <c r="AD121" s="90">
        <f t="shared" si="23"/>
        <v>790.24179763546408</v>
      </c>
      <c r="AE121" s="14">
        <f t="shared" si="30"/>
        <v>330.23753382554031</v>
      </c>
      <c r="AF121" s="90">
        <f t="shared" si="31"/>
        <v>460.00426380992377</v>
      </c>
      <c r="AG121" s="90">
        <f t="shared" si="32"/>
        <v>158054.01197244943</v>
      </c>
      <c r="AH121" s="1">
        <f t="shared" si="33"/>
        <v>101</v>
      </c>
      <c r="AI121" s="47">
        <f t="shared" si="34"/>
        <v>11187.886402824251</v>
      </c>
    </row>
    <row r="122" spans="20:35" x14ac:dyDescent="0.25">
      <c r="T122" s="12">
        <v>102</v>
      </c>
      <c r="U122" s="90"/>
      <c r="V122" s="90">
        <f t="shared" si="24"/>
        <v>128869.50924442343</v>
      </c>
      <c r="W122" s="90">
        <f t="shared" si="25"/>
        <v>1189.9684226933848</v>
      </c>
      <c r="X122" s="14">
        <f t="shared" si="26"/>
        <v>375.86940196290175</v>
      </c>
      <c r="Y122" s="90">
        <f t="shared" si="27"/>
        <v>814.09902073048306</v>
      </c>
      <c r="Z122" s="90">
        <f t="shared" si="28"/>
        <v>128055.41022369295</v>
      </c>
      <c r="AA122" s="12">
        <v>102</v>
      </c>
      <c r="AB122" s="90"/>
      <c r="AC122" s="90">
        <f t="shared" si="29"/>
        <v>158054.01197244943</v>
      </c>
      <c r="AD122" s="90">
        <f t="shared" si="23"/>
        <v>790.24179763546408</v>
      </c>
      <c r="AE122" s="14">
        <f t="shared" si="30"/>
        <v>329.27919160926967</v>
      </c>
      <c r="AF122" s="90">
        <f t="shared" si="31"/>
        <v>460.96260602619441</v>
      </c>
      <c r="AG122" s="90">
        <f t="shared" si="32"/>
        <v>157593.04936642322</v>
      </c>
      <c r="AH122" s="1">
        <f t="shared" si="33"/>
        <v>102</v>
      </c>
      <c r="AI122" s="47">
        <f t="shared" si="34"/>
        <v>11234.476613177883</v>
      </c>
    </row>
    <row r="123" spans="20:35" x14ac:dyDescent="0.25">
      <c r="T123" s="12">
        <v>103</v>
      </c>
      <c r="U123" s="90"/>
      <c r="V123" s="90">
        <f t="shared" si="24"/>
        <v>128055.41022369295</v>
      </c>
      <c r="W123" s="90">
        <f t="shared" si="25"/>
        <v>1189.9684226933848</v>
      </c>
      <c r="X123" s="14">
        <f t="shared" si="26"/>
        <v>373.49494648577115</v>
      </c>
      <c r="Y123" s="90">
        <f t="shared" si="27"/>
        <v>816.47347620761366</v>
      </c>
      <c r="Z123" s="90">
        <f t="shared" si="28"/>
        <v>127238.93674748534</v>
      </c>
      <c r="AA123" s="12">
        <v>103</v>
      </c>
      <c r="AB123" s="90"/>
      <c r="AC123" s="90">
        <f t="shared" si="29"/>
        <v>157593.04936642322</v>
      </c>
      <c r="AD123" s="90">
        <f t="shared" si="23"/>
        <v>790.24179763546408</v>
      </c>
      <c r="AE123" s="14">
        <f t="shared" si="30"/>
        <v>328.31885284671506</v>
      </c>
      <c r="AF123" s="90">
        <f t="shared" si="31"/>
        <v>461.92294478874902</v>
      </c>
      <c r="AG123" s="90">
        <f t="shared" si="32"/>
        <v>157131.12642163446</v>
      </c>
      <c r="AH123" s="1">
        <f t="shared" si="33"/>
        <v>103</v>
      </c>
      <c r="AI123" s="47">
        <f t="shared" si="34"/>
        <v>11279.65270681694</v>
      </c>
    </row>
    <row r="124" spans="20:35" x14ac:dyDescent="0.25">
      <c r="T124" s="12">
        <v>104</v>
      </c>
      <c r="U124" s="90"/>
      <c r="V124" s="90">
        <f t="shared" si="24"/>
        <v>127238.93674748534</v>
      </c>
      <c r="W124" s="90">
        <f t="shared" si="25"/>
        <v>1189.9684226933848</v>
      </c>
      <c r="X124" s="14">
        <f t="shared" si="26"/>
        <v>371.11356551349894</v>
      </c>
      <c r="Y124" s="90">
        <f t="shared" si="27"/>
        <v>818.85485717988581</v>
      </c>
      <c r="Z124" s="90">
        <f t="shared" si="28"/>
        <v>126420.08189030545</v>
      </c>
      <c r="AA124" s="12">
        <v>104</v>
      </c>
      <c r="AB124" s="90"/>
      <c r="AC124" s="90">
        <f t="shared" si="29"/>
        <v>157131.12642163446</v>
      </c>
      <c r="AD124" s="90">
        <f t="shared" si="23"/>
        <v>790.24179763546408</v>
      </c>
      <c r="AE124" s="14">
        <f t="shared" si="30"/>
        <v>327.35651337840517</v>
      </c>
      <c r="AF124" s="90">
        <f t="shared" si="31"/>
        <v>462.88528425705891</v>
      </c>
      <c r="AG124" s="90">
        <f t="shared" si="32"/>
        <v>156668.24113737739</v>
      </c>
      <c r="AH124" s="1">
        <f t="shared" si="33"/>
        <v>104</v>
      </c>
      <c r="AI124" s="47">
        <f t="shared" si="34"/>
        <v>11323.409758952033</v>
      </c>
    </row>
    <row r="125" spans="20:35" x14ac:dyDescent="0.25">
      <c r="T125" s="12">
        <v>105</v>
      </c>
      <c r="U125" s="90"/>
      <c r="V125" s="90">
        <f t="shared" si="24"/>
        <v>126420.08189030545</v>
      </c>
      <c r="W125" s="90">
        <f t="shared" si="25"/>
        <v>1189.9684226933848</v>
      </c>
      <c r="X125" s="14">
        <f t="shared" si="26"/>
        <v>368.72523884672427</v>
      </c>
      <c r="Y125" s="90">
        <f t="shared" si="27"/>
        <v>821.24318384666049</v>
      </c>
      <c r="Z125" s="90">
        <f t="shared" si="28"/>
        <v>125598.83870645879</v>
      </c>
      <c r="AA125" s="12">
        <v>105</v>
      </c>
      <c r="AB125" s="90"/>
      <c r="AC125" s="90">
        <f t="shared" si="29"/>
        <v>156668.24113737739</v>
      </c>
      <c r="AD125" s="90">
        <f t="shared" si="23"/>
        <v>790.24179763546408</v>
      </c>
      <c r="AE125" s="14">
        <f t="shared" si="30"/>
        <v>326.39216903620292</v>
      </c>
      <c r="AF125" s="90">
        <f t="shared" si="31"/>
        <v>463.84962859926117</v>
      </c>
      <c r="AG125" s="90">
        <f t="shared" si="32"/>
        <v>156204.39150877812</v>
      </c>
      <c r="AH125" s="1">
        <f t="shared" si="33"/>
        <v>105</v>
      </c>
      <c r="AI125" s="47">
        <f t="shared" si="34"/>
        <v>11365.742828762555</v>
      </c>
    </row>
    <row r="126" spans="20:35" x14ac:dyDescent="0.25">
      <c r="T126" s="12">
        <v>106</v>
      </c>
      <c r="U126" s="90"/>
      <c r="V126" s="90">
        <f t="shared" si="24"/>
        <v>125598.83870645879</v>
      </c>
      <c r="W126" s="90">
        <f t="shared" si="25"/>
        <v>1189.9684226933848</v>
      </c>
      <c r="X126" s="14">
        <f t="shared" si="26"/>
        <v>366.32994622717155</v>
      </c>
      <c r="Y126" s="90">
        <f t="shared" si="27"/>
        <v>823.63847646621321</v>
      </c>
      <c r="Z126" s="90">
        <f t="shared" si="28"/>
        <v>124775.20022999258</v>
      </c>
      <c r="AA126" s="12">
        <v>106</v>
      </c>
      <c r="AB126" s="90"/>
      <c r="AC126" s="90">
        <f t="shared" si="29"/>
        <v>156204.39150877812</v>
      </c>
      <c r="AD126" s="90">
        <f t="shared" si="23"/>
        <v>790.24179763546408</v>
      </c>
      <c r="AE126" s="14">
        <f t="shared" si="30"/>
        <v>325.42581564328776</v>
      </c>
      <c r="AF126" s="90">
        <f t="shared" si="31"/>
        <v>464.81598199217632</v>
      </c>
      <c r="AG126" s="90">
        <f t="shared" si="32"/>
        <v>155739.57552678595</v>
      </c>
      <c r="AH126" s="1">
        <f t="shared" si="33"/>
        <v>106</v>
      </c>
      <c r="AI126" s="47">
        <f t="shared" si="34"/>
        <v>11406.646959346439</v>
      </c>
    </row>
    <row r="127" spans="20:35" x14ac:dyDescent="0.25">
      <c r="T127" s="12">
        <v>107</v>
      </c>
      <c r="U127" s="90"/>
      <c r="V127" s="90">
        <f t="shared" si="24"/>
        <v>124775.20022999258</v>
      </c>
      <c r="W127" s="90">
        <f t="shared" si="25"/>
        <v>1189.9684226933848</v>
      </c>
      <c r="X127" s="14">
        <f t="shared" si="26"/>
        <v>363.9276673374784</v>
      </c>
      <c r="Y127" s="90">
        <f t="shared" si="27"/>
        <v>826.04075535590641</v>
      </c>
      <c r="Z127" s="90">
        <f t="shared" si="28"/>
        <v>123949.15947463668</v>
      </c>
      <c r="AA127" s="12">
        <v>107</v>
      </c>
      <c r="AB127" s="90"/>
      <c r="AC127" s="90">
        <f t="shared" si="29"/>
        <v>155739.57552678595</v>
      </c>
      <c r="AD127" s="90">
        <f t="shared" si="23"/>
        <v>790.24179763546408</v>
      </c>
      <c r="AE127" s="14">
        <f t="shared" si="30"/>
        <v>324.45744901413741</v>
      </c>
      <c r="AF127" s="90">
        <f t="shared" si="31"/>
        <v>465.78434862132667</v>
      </c>
      <c r="AG127" s="90">
        <f t="shared" si="32"/>
        <v>155273.79117816463</v>
      </c>
      <c r="AH127" s="1">
        <f t="shared" si="33"/>
        <v>107</v>
      </c>
      <c r="AI127" s="47">
        <f t="shared" si="34"/>
        <v>11446.117177669779</v>
      </c>
    </row>
    <row r="128" spans="20:35" x14ac:dyDescent="0.25">
      <c r="T128" s="12">
        <v>108</v>
      </c>
      <c r="U128" s="90">
        <f>C30</f>
        <v>0</v>
      </c>
      <c r="V128" s="90">
        <f t="shared" si="24"/>
        <v>123949.15947463668</v>
      </c>
      <c r="W128" s="90">
        <f t="shared" si="25"/>
        <v>1189.9684226933848</v>
      </c>
      <c r="X128" s="14">
        <f t="shared" si="26"/>
        <v>361.51838180102368</v>
      </c>
      <c r="Y128" s="90">
        <f t="shared" si="27"/>
        <v>828.45004089236113</v>
      </c>
      <c r="Z128" s="90">
        <f t="shared" si="28"/>
        <v>123120.70943374431</v>
      </c>
      <c r="AA128" s="12">
        <v>108</v>
      </c>
      <c r="AB128" s="90">
        <f>K30</f>
        <v>0</v>
      </c>
      <c r="AC128" s="90">
        <f t="shared" si="29"/>
        <v>155273.79117816463</v>
      </c>
      <c r="AD128" s="90">
        <f t="shared" si="23"/>
        <v>790.24179763546408</v>
      </c>
      <c r="AE128" s="14">
        <f t="shared" si="30"/>
        <v>323.48706495450966</v>
      </c>
      <c r="AF128" s="90">
        <f t="shared" si="31"/>
        <v>466.75473268095442</v>
      </c>
      <c r="AG128" s="90">
        <f t="shared" si="32"/>
        <v>154807.03644548368</v>
      </c>
      <c r="AH128" s="1">
        <f t="shared" si="33"/>
        <v>108</v>
      </c>
      <c r="AI128" s="47">
        <f t="shared" si="34"/>
        <v>11484.148494516294</v>
      </c>
    </row>
    <row r="129" spans="20:35" x14ac:dyDescent="0.25">
      <c r="T129" s="12">
        <v>109</v>
      </c>
      <c r="U129" s="90"/>
      <c r="V129" s="90">
        <f t="shared" si="24"/>
        <v>123120.70943374431</v>
      </c>
      <c r="W129" s="90">
        <f t="shared" si="25"/>
        <v>1189.9684226933848</v>
      </c>
      <c r="X129" s="14">
        <f t="shared" si="26"/>
        <v>359.1020691817543</v>
      </c>
      <c r="Y129" s="90">
        <f t="shared" si="27"/>
        <v>830.86635351163045</v>
      </c>
      <c r="Z129" s="90">
        <f t="shared" si="28"/>
        <v>122289.84308023268</v>
      </c>
      <c r="AA129" s="12">
        <v>109</v>
      </c>
      <c r="AB129" s="90"/>
      <c r="AC129" s="90">
        <f t="shared" si="29"/>
        <v>154807.03644548368</v>
      </c>
      <c r="AD129" s="90">
        <f t="shared" si="23"/>
        <v>790.24179763546408</v>
      </c>
      <c r="AE129" s="14">
        <f t="shared" si="30"/>
        <v>322.51465926142436</v>
      </c>
      <c r="AF129" s="90">
        <f t="shared" si="31"/>
        <v>467.72713837403973</v>
      </c>
      <c r="AG129" s="90">
        <f t="shared" si="32"/>
        <v>154339.30930710965</v>
      </c>
      <c r="AH129" s="1">
        <f t="shared" si="33"/>
        <v>109</v>
      </c>
      <c r="AI129" s="47">
        <f t="shared" si="34"/>
        <v>11520.735904436624</v>
      </c>
    </row>
    <row r="130" spans="20:35" x14ac:dyDescent="0.25">
      <c r="T130" s="12">
        <v>110</v>
      </c>
      <c r="U130" s="90"/>
      <c r="V130" s="90">
        <f t="shared" si="24"/>
        <v>122289.84308023268</v>
      </c>
      <c r="W130" s="90">
        <f t="shared" si="25"/>
        <v>1189.9684226933848</v>
      </c>
      <c r="X130" s="14">
        <f t="shared" si="26"/>
        <v>356.67870898401202</v>
      </c>
      <c r="Y130" s="90">
        <f t="shared" si="27"/>
        <v>833.28971370937279</v>
      </c>
      <c r="Z130" s="90">
        <f t="shared" si="28"/>
        <v>121456.55336652331</v>
      </c>
      <c r="AA130" s="12">
        <v>110</v>
      </c>
      <c r="AB130" s="90"/>
      <c r="AC130" s="90">
        <f t="shared" si="29"/>
        <v>154339.30930710965</v>
      </c>
      <c r="AD130" s="90">
        <f t="shared" si="23"/>
        <v>790.24179763546408</v>
      </c>
      <c r="AE130" s="14">
        <f t="shared" si="30"/>
        <v>321.54022772314511</v>
      </c>
      <c r="AF130" s="90">
        <f t="shared" si="31"/>
        <v>468.70156991231897</v>
      </c>
      <c r="AG130" s="90">
        <f t="shared" si="32"/>
        <v>153870.60773719734</v>
      </c>
      <c r="AH130" s="1">
        <f t="shared" si="33"/>
        <v>110</v>
      </c>
      <c r="AI130" s="47">
        <f t="shared" si="34"/>
        <v>11555.874385697491</v>
      </c>
    </row>
    <row r="131" spans="20:35" x14ac:dyDescent="0.25">
      <c r="T131" s="12">
        <v>111</v>
      </c>
      <c r="U131" s="90"/>
      <c r="V131" s="90">
        <f t="shared" si="24"/>
        <v>121456.55336652331</v>
      </c>
      <c r="W131" s="90">
        <f t="shared" si="25"/>
        <v>1189.9684226933848</v>
      </c>
      <c r="X131" s="14">
        <f t="shared" si="26"/>
        <v>354.24828065235965</v>
      </c>
      <c r="Y131" s="90">
        <f t="shared" si="27"/>
        <v>835.72014204102516</v>
      </c>
      <c r="Z131" s="90">
        <f t="shared" si="28"/>
        <v>120620.83322448228</v>
      </c>
      <c r="AA131" s="12">
        <v>111</v>
      </c>
      <c r="AB131" s="90"/>
      <c r="AC131" s="90">
        <f t="shared" si="29"/>
        <v>153870.60773719734</v>
      </c>
      <c r="AD131" s="90">
        <f t="shared" si="23"/>
        <v>790.24179763546408</v>
      </c>
      <c r="AE131" s="14">
        <f t="shared" si="30"/>
        <v>320.56376611916113</v>
      </c>
      <c r="AF131" s="90">
        <f t="shared" si="31"/>
        <v>469.67803151630295</v>
      </c>
      <c r="AG131" s="90">
        <f t="shared" si="32"/>
        <v>153400.92970568105</v>
      </c>
      <c r="AH131" s="1">
        <f t="shared" si="33"/>
        <v>111</v>
      </c>
      <c r="AI131" s="47">
        <f t="shared" si="34"/>
        <v>11589.55890023069</v>
      </c>
    </row>
    <row r="132" spans="20:35" x14ac:dyDescent="0.25">
      <c r="T132" s="12">
        <v>112</v>
      </c>
      <c r="U132" s="90"/>
      <c r="V132" s="90">
        <f t="shared" si="24"/>
        <v>120620.83322448228</v>
      </c>
      <c r="W132" s="90">
        <f t="shared" si="25"/>
        <v>1189.9684226933848</v>
      </c>
      <c r="X132" s="14">
        <f t="shared" si="26"/>
        <v>351.81076357140665</v>
      </c>
      <c r="Y132" s="90">
        <f t="shared" si="27"/>
        <v>838.15765912197821</v>
      </c>
      <c r="Z132" s="90">
        <f t="shared" si="28"/>
        <v>119782.6755653603</v>
      </c>
      <c r="AA132" s="12">
        <v>112</v>
      </c>
      <c r="AB132" s="90"/>
      <c r="AC132" s="90">
        <f t="shared" si="29"/>
        <v>153400.92970568105</v>
      </c>
      <c r="AD132" s="90">
        <f t="shared" si="23"/>
        <v>790.24179763546408</v>
      </c>
      <c r="AE132" s="14">
        <f t="shared" si="30"/>
        <v>319.58527022016887</v>
      </c>
      <c r="AF132" s="90">
        <f t="shared" si="31"/>
        <v>470.65652741529522</v>
      </c>
      <c r="AG132" s="90">
        <f t="shared" si="32"/>
        <v>152930.27317826575</v>
      </c>
      <c r="AH132" s="1">
        <f t="shared" si="33"/>
        <v>112</v>
      </c>
      <c r="AI132" s="47">
        <f t="shared" si="34"/>
        <v>11621.784393581927</v>
      </c>
    </row>
    <row r="133" spans="20:35" x14ac:dyDescent="0.25">
      <c r="T133" s="12">
        <v>113</v>
      </c>
      <c r="U133" s="90"/>
      <c r="V133" s="90">
        <f t="shared" si="24"/>
        <v>119782.6755653603</v>
      </c>
      <c r="W133" s="90">
        <f t="shared" si="25"/>
        <v>1189.9684226933848</v>
      </c>
      <c r="X133" s="14">
        <f t="shared" si="26"/>
        <v>349.36613706563429</v>
      </c>
      <c r="Y133" s="90">
        <f t="shared" si="27"/>
        <v>840.60228562775046</v>
      </c>
      <c r="Z133" s="90">
        <f t="shared" si="28"/>
        <v>118942.07327973255</v>
      </c>
      <c r="AA133" s="12">
        <v>113</v>
      </c>
      <c r="AB133" s="90"/>
      <c r="AC133" s="90">
        <f t="shared" si="29"/>
        <v>152930.27317826575</v>
      </c>
      <c r="AD133" s="90">
        <f t="shared" si="23"/>
        <v>790.24179763546408</v>
      </c>
      <c r="AE133" s="14">
        <f t="shared" si="30"/>
        <v>318.60473578805369</v>
      </c>
      <c r="AF133" s="90">
        <f t="shared" si="31"/>
        <v>471.63706184741039</v>
      </c>
      <c r="AG133" s="90">
        <f t="shared" si="32"/>
        <v>152458.63611641835</v>
      </c>
      <c r="AH133" s="1">
        <f t="shared" si="33"/>
        <v>113</v>
      </c>
      <c r="AI133" s="47">
        <f t="shared" si="34"/>
        <v>11652.545794859509</v>
      </c>
    </row>
    <row r="134" spans="20:35" x14ac:dyDescent="0.25">
      <c r="T134" s="12">
        <v>114</v>
      </c>
      <c r="U134" s="90"/>
      <c r="V134" s="90">
        <f t="shared" si="24"/>
        <v>118942.07327973255</v>
      </c>
      <c r="W134" s="90">
        <f t="shared" si="25"/>
        <v>1189.9684226933848</v>
      </c>
      <c r="X134" s="14">
        <f t="shared" si="26"/>
        <v>346.91438039921997</v>
      </c>
      <c r="Y134" s="90">
        <f t="shared" si="27"/>
        <v>843.0540422941649</v>
      </c>
      <c r="Z134" s="90">
        <f t="shared" si="28"/>
        <v>118099.01923743838</v>
      </c>
      <c r="AA134" s="12">
        <v>114</v>
      </c>
      <c r="AB134" s="90"/>
      <c r="AC134" s="90">
        <f t="shared" si="29"/>
        <v>152458.63611641835</v>
      </c>
      <c r="AD134" s="90">
        <f t="shared" si="23"/>
        <v>790.24179763546408</v>
      </c>
      <c r="AE134" s="14">
        <f t="shared" si="30"/>
        <v>317.62215857587154</v>
      </c>
      <c r="AF134" s="90">
        <f t="shared" si="31"/>
        <v>472.61963905959254</v>
      </c>
      <c r="AG134" s="90">
        <f t="shared" si="32"/>
        <v>151986.01647735876</v>
      </c>
      <c r="AH134" s="1">
        <f t="shared" si="33"/>
        <v>114</v>
      </c>
      <c r="AI134" s="47">
        <f t="shared" si="34"/>
        <v>11681.838016682857</v>
      </c>
    </row>
    <row r="135" spans="20:35" x14ac:dyDescent="0.25">
      <c r="T135" s="12">
        <v>115</v>
      </c>
      <c r="U135" s="90"/>
      <c r="V135" s="90">
        <f t="shared" si="24"/>
        <v>118099.01923743838</v>
      </c>
      <c r="W135" s="90">
        <f t="shared" si="25"/>
        <v>1189.9684226933848</v>
      </c>
      <c r="X135" s="14">
        <f t="shared" si="26"/>
        <v>344.45547277586201</v>
      </c>
      <c r="Y135" s="90">
        <f t="shared" si="27"/>
        <v>845.51294991752275</v>
      </c>
      <c r="Z135" s="90">
        <f t="shared" si="28"/>
        <v>117253.50628752085</v>
      </c>
      <c r="AA135" s="12">
        <v>115</v>
      </c>
      <c r="AB135" s="90"/>
      <c r="AC135" s="90">
        <f t="shared" si="29"/>
        <v>151986.01647735876</v>
      </c>
      <c r="AD135" s="90">
        <f t="shared" si="23"/>
        <v>790.24179763546408</v>
      </c>
      <c r="AE135" s="14">
        <f t="shared" si="30"/>
        <v>316.63753432783079</v>
      </c>
      <c r="AF135" s="90">
        <f t="shared" si="31"/>
        <v>473.60426330763329</v>
      </c>
      <c r="AG135" s="90">
        <f t="shared" si="32"/>
        <v>151512.41221405112</v>
      </c>
      <c r="AH135" s="1">
        <f t="shared" si="33"/>
        <v>115</v>
      </c>
      <c r="AI135" s="47">
        <f t="shared" si="34"/>
        <v>11709.655955130889</v>
      </c>
    </row>
    <row r="136" spans="20:35" x14ac:dyDescent="0.25">
      <c r="T136" s="12">
        <v>116</v>
      </c>
      <c r="U136" s="90"/>
      <c r="V136" s="90">
        <f t="shared" si="24"/>
        <v>117253.50628752085</v>
      </c>
      <c r="W136" s="90">
        <f t="shared" si="25"/>
        <v>1189.9684226933848</v>
      </c>
      <c r="X136" s="14">
        <f t="shared" si="26"/>
        <v>341.9893933386025</v>
      </c>
      <c r="Y136" s="90">
        <f t="shared" si="27"/>
        <v>847.97902935478237</v>
      </c>
      <c r="Z136" s="90">
        <f t="shared" si="28"/>
        <v>116405.52725816607</v>
      </c>
      <c r="AA136" s="12">
        <v>116</v>
      </c>
      <c r="AB136" s="90"/>
      <c r="AC136" s="90">
        <f t="shared" si="29"/>
        <v>151512.41221405112</v>
      </c>
      <c r="AD136" s="90">
        <f t="shared" si="23"/>
        <v>790.24179763546408</v>
      </c>
      <c r="AE136" s="14">
        <f t="shared" si="30"/>
        <v>315.65085877927316</v>
      </c>
      <c r="AF136" s="90">
        <f t="shared" si="31"/>
        <v>474.59093885619092</v>
      </c>
      <c r="AG136" s="90">
        <f t="shared" si="32"/>
        <v>151037.82127519493</v>
      </c>
      <c r="AH136" s="1">
        <f t="shared" si="33"/>
        <v>116</v>
      </c>
      <c r="AI136" s="47">
        <f t="shared" si="34"/>
        <v>11735.994489690218</v>
      </c>
    </row>
    <row r="137" spans="20:35" x14ac:dyDescent="0.25">
      <c r="T137" s="12">
        <v>117</v>
      </c>
      <c r="U137" s="90"/>
      <c r="V137" s="90">
        <f t="shared" si="24"/>
        <v>116405.52725816607</v>
      </c>
      <c r="W137" s="90">
        <f t="shared" si="25"/>
        <v>1189.9684226933848</v>
      </c>
      <c r="X137" s="14">
        <f t="shared" si="26"/>
        <v>339.51612116965106</v>
      </c>
      <c r="Y137" s="90">
        <f t="shared" si="27"/>
        <v>850.45230152373369</v>
      </c>
      <c r="Z137" s="90">
        <f t="shared" si="28"/>
        <v>115555.07495664233</v>
      </c>
      <c r="AA137" s="12">
        <v>117</v>
      </c>
      <c r="AB137" s="90"/>
      <c r="AC137" s="90">
        <f t="shared" si="29"/>
        <v>151037.82127519493</v>
      </c>
      <c r="AD137" s="90">
        <f t="shared" si="23"/>
        <v>790.24179763546408</v>
      </c>
      <c r="AE137" s="14">
        <f t="shared" si="30"/>
        <v>314.66212765665614</v>
      </c>
      <c r="AF137" s="90">
        <f t="shared" si="31"/>
        <v>475.57966997880794</v>
      </c>
      <c r="AG137" s="90">
        <f t="shared" si="32"/>
        <v>150562.24160521611</v>
      </c>
      <c r="AH137" s="1">
        <f t="shared" si="33"/>
        <v>117</v>
      </c>
      <c r="AI137" s="47">
        <f t="shared" si="34"/>
        <v>11760.848483203214</v>
      </c>
    </row>
    <row r="138" spans="20:35" x14ac:dyDescent="0.25">
      <c r="T138" s="12">
        <v>118</v>
      </c>
      <c r="U138" s="90"/>
      <c r="V138" s="90">
        <f t="shared" si="24"/>
        <v>115555.07495664233</v>
      </c>
      <c r="W138" s="90">
        <f t="shared" si="25"/>
        <v>1189.9684226933848</v>
      </c>
      <c r="X138" s="14">
        <f t="shared" si="26"/>
        <v>337.03563529020681</v>
      </c>
      <c r="Y138" s="90">
        <f t="shared" si="27"/>
        <v>852.93278740317805</v>
      </c>
      <c r="Z138" s="90">
        <f t="shared" si="28"/>
        <v>114702.14216923916</v>
      </c>
      <c r="AA138" s="12">
        <v>118</v>
      </c>
      <c r="AB138" s="90"/>
      <c r="AC138" s="90">
        <f t="shared" si="29"/>
        <v>150562.24160521611</v>
      </c>
      <c r="AD138" s="90">
        <f t="shared" si="23"/>
        <v>790.24179763546408</v>
      </c>
      <c r="AE138" s="14">
        <f t="shared" si="30"/>
        <v>313.67133667753359</v>
      </c>
      <c r="AF138" s="90">
        <f t="shared" si="31"/>
        <v>476.57046095793049</v>
      </c>
      <c r="AG138" s="90">
        <f t="shared" si="32"/>
        <v>150085.67114425817</v>
      </c>
      <c r="AH138" s="1">
        <f t="shared" si="33"/>
        <v>118</v>
      </c>
      <c r="AI138" s="47">
        <f t="shared" si="34"/>
        <v>11784.212781815886</v>
      </c>
    </row>
    <row r="139" spans="20:35" x14ac:dyDescent="0.25">
      <c r="T139" s="12">
        <v>119</v>
      </c>
      <c r="U139" s="90"/>
      <c r="V139" s="90">
        <f t="shared" si="24"/>
        <v>114702.14216923916</v>
      </c>
      <c r="W139" s="90">
        <f t="shared" si="25"/>
        <v>1189.9684226933848</v>
      </c>
      <c r="X139" s="14">
        <f t="shared" si="26"/>
        <v>334.54791466028092</v>
      </c>
      <c r="Y139" s="90">
        <f t="shared" si="27"/>
        <v>855.42050803310394</v>
      </c>
      <c r="Z139" s="90">
        <f t="shared" si="28"/>
        <v>113846.72166120606</v>
      </c>
      <c r="AA139" s="12">
        <v>119</v>
      </c>
      <c r="AB139" s="90"/>
      <c r="AC139" s="90">
        <f t="shared" si="29"/>
        <v>150085.67114425817</v>
      </c>
      <c r="AD139" s="90">
        <f t="shared" si="23"/>
        <v>790.24179763546408</v>
      </c>
      <c r="AE139" s="14">
        <f t="shared" si="30"/>
        <v>312.67848155053787</v>
      </c>
      <c r="AF139" s="90">
        <f t="shared" si="31"/>
        <v>477.56331608492621</v>
      </c>
      <c r="AG139" s="90">
        <f t="shared" si="32"/>
        <v>149608.10782817323</v>
      </c>
      <c r="AH139" s="1">
        <f t="shared" si="33"/>
        <v>119</v>
      </c>
      <c r="AI139" s="47">
        <f t="shared" si="34"/>
        <v>11806.082214925629</v>
      </c>
    </row>
    <row r="140" spans="20:35" x14ac:dyDescent="0.25">
      <c r="T140" s="12">
        <v>120</v>
      </c>
      <c r="U140" s="90">
        <f>C31</f>
        <v>0</v>
      </c>
      <c r="V140" s="90">
        <f t="shared" si="24"/>
        <v>113846.72166120606</v>
      </c>
      <c r="W140" s="90">
        <f t="shared" si="25"/>
        <v>1189.9684226933848</v>
      </c>
      <c r="X140" s="14">
        <f t="shared" si="26"/>
        <v>332.05293817851771</v>
      </c>
      <c r="Y140" s="90">
        <f t="shared" si="27"/>
        <v>857.9154845148671</v>
      </c>
      <c r="Z140" s="90">
        <f t="shared" si="28"/>
        <v>112988.80617669119</v>
      </c>
      <c r="AA140" s="12">
        <v>120</v>
      </c>
      <c r="AB140" s="90">
        <f>K31</f>
        <v>0</v>
      </c>
      <c r="AC140" s="90">
        <f t="shared" si="29"/>
        <v>149608.10782817323</v>
      </c>
      <c r="AD140" s="90">
        <f t="shared" si="23"/>
        <v>790.24179763546408</v>
      </c>
      <c r="AE140" s="14">
        <f t="shared" si="30"/>
        <v>311.68355797536088</v>
      </c>
      <c r="AF140" s="90">
        <f t="shared" si="31"/>
        <v>478.5582396601032</v>
      </c>
      <c r="AG140" s="90">
        <f t="shared" si="32"/>
        <v>149129.54958851312</v>
      </c>
      <c r="AH140" s="1">
        <f t="shared" si="33"/>
        <v>120</v>
      </c>
      <c r="AI140" s="47">
        <f t="shared" si="34"/>
        <v>11826.451595128787</v>
      </c>
    </row>
    <row r="141" spans="20:35" x14ac:dyDescent="0.25">
      <c r="T141" s="12">
        <v>121</v>
      </c>
      <c r="U141" s="90"/>
      <c r="V141" s="90">
        <f t="shared" si="24"/>
        <v>112988.80617669119</v>
      </c>
      <c r="W141" s="90">
        <f t="shared" si="25"/>
        <v>1189.9684226933848</v>
      </c>
      <c r="X141" s="14">
        <f t="shared" si="26"/>
        <v>329.55068468201597</v>
      </c>
      <c r="Y141" s="90">
        <f t="shared" si="27"/>
        <v>860.41773801136878</v>
      </c>
      <c r="Z141" s="90">
        <f t="shared" si="28"/>
        <v>112128.38843867982</v>
      </c>
      <c r="AA141" s="12">
        <v>121</v>
      </c>
      <c r="AB141" s="90"/>
      <c r="AC141" s="90">
        <f t="shared" si="29"/>
        <v>149129.54958851312</v>
      </c>
      <c r="AD141" s="90">
        <f t="shared" si="23"/>
        <v>790.24179763546408</v>
      </c>
      <c r="AE141" s="14">
        <f t="shared" si="30"/>
        <v>310.68656164273568</v>
      </c>
      <c r="AF141" s="90">
        <f t="shared" si="31"/>
        <v>479.5552359927284</v>
      </c>
      <c r="AG141" s="90">
        <f t="shared" si="32"/>
        <v>148649.99435252039</v>
      </c>
      <c r="AH141" s="1">
        <f t="shared" si="33"/>
        <v>121</v>
      </c>
      <c r="AI141" s="47">
        <f t="shared" si="34"/>
        <v>11845.315718168067</v>
      </c>
    </row>
    <row r="142" spans="20:35" x14ac:dyDescent="0.25">
      <c r="T142" s="12">
        <v>122</v>
      </c>
      <c r="U142" s="90"/>
      <c r="V142" s="90">
        <f t="shared" si="24"/>
        <v>112128.38843867982</v>
      </c>
      <c r="W142" s="90">
        <f t="shared" si="25"/>
        <v>1189.9684226933848</v>
      </c>
      <c r="X142" s="14">
        <f t="shared" si="26"/>
        <v>327.0411329461495</v>
      </c>
      <c r="Y142" s="90">
        <f t="shared" si="27"/>
        <v>862.92728974723536</v>
      </c>
      <c r="Z142" s="90">
        <f t="shared" si="28"/>
        <v>111265.46114893258</v>
      </c>
      <c r="AA142" s="12">
        <v>122</v>
      </c>
      <c r="AB142" s="90"/>
      <c r="AC142" s="90">
        <f t="shared" si="29"/>
        <v>148649.99435252039</v>
      </c>
      <c r="AD142" s="90">
        <f t="shared" si="23"/>
        <v>790.24179763546408</v>
      </c>
      <c r="AE142" s="14">
        <f t="shared" si="30"/>
        <v>309.68748823441746</v>
      </c>
      <c r="AF142" s="90">
        <f t="shared" si="31"/>
        <v>480.55430940104662</v>
      </c>
      <c r="AG142" s="90">
        <f t="shared" si="32"/>
        <v>148169.44004311934</v>
      </c>
      <c r="AH142" s="1">
        <f t="shared" si="33"/>
        <v>122</v>
      </c>
      <c r="AI142" s="47">
        <f t="shared" si="34"/>
        <v>11862.669362879798</v>
      </c>
    </row>
    <row r="143" spans="20:35" x14ac:dyDescent="0.25">
      <c r="T143" s="12">
        <v>123</v>
      </c>
      <c r="U143" s="90"/>
      <c r="V143" s="90">
        <f t="shared" si="24"/>
        <v>111265.46114893258</v>
      </c>
      <c r="W143" s="90">
        <f t="shared" si="25"/>
        <v>1189.9684226933848</v>
      </c>
      <c r="X143" s="14">
        <f t="shared" si="26"/>
        <v>324.52426168438672</v>
      </c>
      <c r="Y143" s="90">
        <f t="shared" si="27"/>
        <v>865.44416100899809</v>
      </c>
      <c r="Z143" s="90">
        <f t="shared" si="28"/>
        <v>110400.01698792358</v>
      </c>
      <c r="AA143" s="12">
        <v>123</v>
      </c>
      <c r="AB143" s="90"/>
      <c r="AC143" s="90">
        <f t="shared" si="29"/>
        <v>148169.44004311934</v>
      </c>
      <c r="AD143" s="90">
        <f t="shared" si="23"/>
        <v>790.24179763546408</v>
      </c>
      <c r="AE143" s="14">
        <f t="shared" si="30"/>
        <v>308.68633342316531</v>
      </c>
      <c r="AF143" s="90">
        <f t="shared" si="31"/>
        <v>481.55546421229877</v>
      </c>
      <c r="AG143" s="90">
        <f t="shared" si="32"/>
        <v>147687.88457890705</v>
      </c>
      <c r="AH143" s="1">
        <f t="shared" si="33"/>
        <v>123</v>
      </c>
      <c r="AI143" s="47">
        <f t="shared" si="34"/>
        <v>11878.507291141021</v>
      </c>
    </row>
    <row r="144" spans="20:35" x14ac:dyDescent="0.25">
      <c r="T144" s="12">
        <v>124</v>
      </c>
      <c r="U144" s="90"/>
      <c r="V144" s="90">
        <f t="shared" si="24"/>
        <v>110400.01698792358</v>
      </c>
      <c r="W144" s="90">
        <f t="shared" si="25"/>
        <v>1189.9684226933848</v>
      </c>
      <c r="X144" s="14">
        <f t="shared" si="26"/>
        <v>322.00004954811044</v>
      </c>
      <c r="Y144" s="90">
        <f t="shared" si="27"/>
        <v>867.96837314527443</v>
      </c>
      <c r="Z144" s="90">
        <f t="shared" si="28"/>
        <v>109532.04861477831</v>
      </c>
      <c r="AA144" s="12">
        <v>124</v>
      </c>
      <c r="AB144" s="90"/>
      <c r="AC144" s="90">
        <f t="shared" si="29"/>
        <v>147687.88457890705</v>
      </c>
      <c r="AD144" s="90">
        <f t="shared" si="23"/>
        <v>790.24179763546408</v>
      </c>
      <c r="AE144" s="14">
        <f t="shared" si="30"/>
        <v>307.68309287272302</v>
      </c>
      <c r="AF144" s="90">
        <f t="shared" si="31"/>
        <v>482.55870476274106</v>
      </c>
      <c r="AG144" s="90">
        <f t="shared" si="32"/>
        <v>147205.3258741443</v>
      </c>
      <c r="AH144" s="1">
        <f t="shared" si="33"/>
        <v>124</v>
      </c>
      <c r="AI144" s="47">
        <f t="shared" si="34"/>
        <v>11892.824247816408</v>
      </c>
    </row>
    <row r="145" spans="20:35" x14ac:dyDescent="0.25">
      <c r="T145" s="12">
        <v>125</v>
      </c>
      <c r="U145" s="90"/>
      <c r="V145" s="90">
        <f t="shared" si="24"/>
        <v>109532.04861477831</v>
      </c>
      <c r="W145" s="90">
        <f t="shared" si="25"/>
        <v>1189.9684226933848</v>
      </c>
      <c r="X145" s="14">
        <f t="shared" si="26"/>
        <v>319.46847512643677</v>
      </c>
      <c r="Y145" s="90">
        <f t="shared" si="27"/>
        <v>870.49994756694809</v>
      </c>
      <c r="Z145" s="90">
        <f t="shared" si="28"/>
        <v>108661.54866721136</v>
      </c>
      <c r="AA145" s="12">
        <v>125</v>
      </c>
      <c r="AB145" s="90"/>
      <c r="AC145" s="90">
        <f t="shared" si="29"/>
        <v>147205.3258741443</v>
      </c>
      <c r="AD145" s="90">
        <f t="shared" si="23"/>
        <v>790.24179763546408</v>
      </c>
      <c r="AE145" s="14">
        <f t="shared" si="30"/>
        <v>306.67776223780066</v>
      </c>
      <c r="AF145" s="90">
        <f t="shared" si="31"/>
        <v>483.56403539766342</v>
      </c>
      <c r="AG145" s="90">
        <f t="shared" si="32"/>
        <v>146721.76183874664</v>
      </c>
      <c r="AH145" s="1">
        <f t="shared" si="33"/>
        <v>125</v>
      </c>
      <c r="AI145" s="47">
        <f t="shared" si="34"/>
        <v>11905.614960705045</v>
      </c>
    </row>
    <row r="146" spans="20:35" x14ac:dyDescent="0.25">
      <c r="T146" s="12">
        <v>126</v>
      </c>
      <c r="U146" s="90"/>
      <c r="V146" s="90">
        <f t="shared" si="24"/>
        <v>108661.54866721136</v>
      </c>
      <c r="W146" s="90">
        <f t="shared" si="25"/>
        <v>1189.9684226933848</v>
      </c>
      <c r="X146" s="14">
        <f t="shared" si="26"/>
        <v>316.92951694603317</v>
      </c>
      <c r="Y146" s="90">
        <f t="shared" si="27"/>
        <v>873.03890574735169</v>
      </c>
      <c r="Z146" s="90">
        <f t="shared" si="28"/>
        <v>107788.50976146401</v>
      </c>
      <c r="AA146" s="12">
        <v>126</v>
      </c>
      <c r="AB146" s="90"/>
      <c r="AC146" s="90">
        <f t="shared" si="29"/>
        <v>146721.76183874664</v>
      </c>
      <c r="AD146" s="90">
        <f t="shared" si="23"/>
        <v>790.24179763546408</v>
      </c>
      <c r="AE146" s="14">
        <f t="shared" si="30"/>
        <v>305.67033716405552</v>
      </c>
      <c r="AF146" s="90">
        <f t="shared" si="31"/>
        <v>484.57146047140856</v>
      </c>
      <c r="AG146" s="90">
        <f t="shared" si="32"/>
        <v>146237.19037827523</v>
      </c>
      <c r="AH146" s="1">
        <f t="shared" si="33"/>
        <v>126</v>
      </c>
      <c r="AI146" s="47">
        <f t="shared" si="34"/>
        <v>11916.874140487022</v>
      </c>
    </row>
    <row r="147" spans="20:35" x14ac:dyDescent="0.25">
      <c r="T147" s="12">
        <v>127</v>
      </c>
      <c r="U147" s="90"/>
      <c r="V147" s="90">
        <f t="shared" si="24"/>
        <v>107788.50976146401</v>
      </c>
      <c r="W147" s="90">
        <f t="shared" si="25"/>
        <v>1189.9684226933848</v>
      </c>
      <c r="X147" s="14">
        <f t="shared" si="26"/>
        <v>314.38315347093675</v>
      </c>
      <c r="Y147" s="90">
        <f t="shared" si="27"/>
        <v>875.58526922244801</v>
      </c>
      <c r="Z147" s="90">
        <f t="shared" si="28"/>
        <v>106912.92449224157</v>
      </c>
      <c r="AA147" s="12">
        <v>127</v>
      </c>
      <c r="AB147" s="90"/>
      <c r="AC147" s="90">
        <f t="shared" si="29"/>
        <v>146237.19037827523</v>
      </c>
      <c r="AD147" s="90">
        <f t="shared" si="23"/>
        <v>790.24179763546408</v>
      </c>
      <c r="AE147" s="14">
        <f t="shared" si="30"/>
        <v>304.66081328807343</v>
      </c>
      <c r="AF147" s="90">
        <f t="shared" si="31"/>
        <v>485.58098434739065</v>
      </c>
      <c r="AG147" s="90">
        <f t="shared" si="32"/>
        <v>145751.60939392785</v>
      </c>
      <c r="AH147" s="1">
        <f t="shared" si="33"/>
        <v>127</v>
      </c>
      <c r="AI147" s="47">
        <f t="shared" si="34"/>
        <v>11926.596480669885</v>
      </c>
    </row>
    <row r="148" spans="20:35" x14ac:dyDescent="0.25">
      <c r="T148" s="12">
        <v>128</v>
      </c>
      <c r="U148" s="90"/>
      <c r="V148" s="90">
        <f t="shared" si="24"/>
        <v>106912.92449224157</v>
      </c>
      <c r="W148" s="90">
        <f t="shared" si="25"/>
        <v>1189.9684226933848</v>
      </c>
      <c r="X148" s="14">
        <f t="shared" si="26"/>
        <v>311.82936310237125</v>
      </c>
      <c r="Y148" s="90">
        <f t="shared" si="27"/>
        <v>878.13905959101362</v>
      </c>
      <c r="Z148" s="90">
        <f t="shared" si="28"/>
        <v>106034.78543265055</v>
      </c>
      <c r="AA148" s="12">
        <v>128</v>
      </c>
      <c r="AB148" s="90"/>
      <c r="AC148" s="90">
        <f t="shared" si="29"/>
        <v>145751.60939392785</v>
      </c>
      <c r="AD148" s="90">
        <f t="shared" si="23"/>
        <v>790.24179763546408</v>
      </c>
      <c r="AE148" s="14">
        <f t="shared" si="30"/>
        <v>303.64918623734974</v>
      </c>
      <c r="AF148" s="90">
        <f t="shared" si="31"/>
        <v>486.59261139811434</v>
      </c>
      <c r="AG148" s="90">
        <f t="shared" si="32"/>
        <v>145265.01678252974</v>
      </c>
      <c r="AH148" s="1">
        <f t="shared" si="33"/>
        <v>128</v>
      </c>
      <c r="AI148" s="47">
        <f t="shared" si="34"/>
        <v>11934.776657534907</v>
      </c>
    </row>
    <row r="149" spans="20:35" x14ac:dyDescent="0.25">
      <c r="T149" s="12">
        <v>129</v>
      </c>
      <c r="U149" s="90"/>
      <c r="V149" s="90">
        <f t="shared" si="24"/>
        <v>106034.78543265055</v>
      </c>
      <c r="W149" s="90">
        <f t="shared" si="25"/>
        <v>1189.9684226933848</v>
      </c>
      <c r="X149" s="14">
        <f t="shared" si="26"/>
        <v>309.26812417856411</v>
      </c>
      <c r="Y149" s="90">
        <f t="shared" si="27"/>
        <v>880.7002985148207</v>
      </c>
      <c r="Z149" s="90">
        <f t="shared" si="28"/>
        <v>105154.08513413573</v>
      </c>
      <c r="AA149" s="12">
        <v>129</v>
      </c>
      <c r="AB149" s="90"/>
      <c r="AC149" s="90">
        <f t="shared" si="29"/>
        <v>145265.01678252974</v>
      </c>
      <c r="AD149" s="90">
        <f t="shared" ref="AD149:AD212" si="35">IF(AC149&gt;PMT($M$5/12,$M$8*12,-$M$6,0,)+AB149+$M$10,PMT($M$5/12,$M$8*12,-$M$6,0,)+AB149+$M$10,AC149+AE149)</f>
        <v>790.24179763546408</v>
      </c>
      <c r="AE149" s="14">
        <f t="shared" si="30"/>
        <v>302.63545163027032</v>
      </c>
      <c r="AF149" s="90">
        <f t="shared" si="31"/>
        <v>487.60634600519376</v>
      </c>
      <c r="AG149" s="90">
        <f t="shared" si="32"/>
        <v>144777.41043652454</v>
      </c>
      <c r="AH149" s="1">
        <f t="shared" si="33"/>
        <v>129</v>
      </c>
      <c r="AI149" s="47">
        <f t="shared" si="34"/>
        <v>11941.409330083201</v>
      </c>
    </row>
    <row r="150" spans="20:35" x14ac:dyDescent="0.25">
      <c r="T150" s="12">
        <v>130</v>
      </c>
      <c r="U150" s="90"/>
      <c r="V150" s="90">
        <f t="shared" ref="V150:V213" si="36">Z149</f>
        <v>105154.08513413573</v>
      </c>
      <c r="W150" s="90">
        <f t="shared" ref="W150:W213" si="37">IF(V150&gt;PMT($E$5/12,$E$8*12,-$E$6,0,)+U150+$E$9,PMT($E$5/12,$E$8*12,-$E$6,0,)+U150+$E$9,V150+X150)</f>
        <v>1189.9684226933848</v>
      </c>
      <c r="X150" s="14">
        <f t="shared" ref="X150:X213" si="38">V150*$E$5/12</f>
        <v>306.69941497456256</v>
      </c>
      <c r="Y150" s="90">
        <f t="shared" ref="Y150:Y213" si="39">W150-X150</f>
        <v>883.26900771882219</v>
      </c>
      <c r="Z150" s="90">
        <f t="shared" ref="Z150:Z213" si="40">V150-Y150</f>
        <v>104270.81612641692</v>
      </c>
      <c r="AA150" s="12">
        <v>130</v>
      </c>
      <c r="AB150" s="90"/>
      <c r="AC150" s="90">
        <f t="shared" ref="AC150:AC213" si="41">AG149</f>
        <v>144777.41043652454</v>
      </c>
      <c r="AD150" s="90">
        <f t="shared" si="35"/>
        <v>790.24179763546408</v>
      </c>
      <c r="AE150" s="14">
        <f t="shared" ref="AE150:AE213" si="42">AC150*$M$5/12</f>
        <v>301.6196050760928</v>
      </c>
      <c r="AF150" s="90">
        <f t="shared" ref="AF150:AF213" si="43">AD150-AE150</f>
        <v>488.62219255937129</v>
      </c>
      <c r="AG150" s="90">
        <f t="shared" ref="AG150:AG213" si="44">AC150-AF150</f>
        <v>144288.78824396516</v>
      </c>
      <c r="AH150" s="1">
        <f t="shared" ref="AH150:AH213" si="45">AA150</f>
        <v>130</v>
      </c>
      <c r="AI150" s="47">
        <f t="shared" si="34"/>
        <v>11946.489139981672</v>
      </c>
    </row>
    <row r="151" spans="20:35" x14ac:dyDescent="0.25">
      <c r="T151" s="12">
        <v>131</v>
      </c>
      <c r="U151" s="90"/>
      <c r="V151" s="90">
        <f t="shared" si="36"/>
        <v>104270.81612641692</v>
      </c>
      <c r="W151" s="90">
        <f t="shared" si="37"/>
        <v>1189.9684226933848</v>
      </c>
      <c r="X151" s="14">
        <f t="shared" si="38"/>
        <v>304.12321370204938</v>
      </c>
      <c r="Y151" s="90">
        <f t="shared" si="39"/>
        <v>885.84520899133543</v>
      </c>
      <c r="Z151" s="90">
        <f t="shared" si="40"/>
        <v>103384.97091742558</v>
      </c>
      <c r="AA151" s="12">
        <v>131</v>
      </c>
      <c r="AB151" s="90"/>
      <c r="AC151" s="90">
        <f t="shared" si="41"/>
        <v>144288.78824396516</v>
      </c>
      <c r="AD151" s="90">
        <f t="shared" si="35"/>
        <v>790.24179763546408</v>
      </c>
      <c r="AE151" s="14">
        <f t="shared" si="42"/>
        <v>300.60164217492746</v>
      </c>
      <c r="AF151" s="90">
        <f t="shared" si="43"/>
        <v>489.64015546053662</v>
      </c>
      <c r="AG151" s="90">
        <f t="shared" si="44"/>
        <v>143799.14808850462</v>
      </c>
      <c r="AH151" s="1">
        <f t="shared" si="45"/>
        <v>131</v>
      </c>
      <c r="AI151" s="47">
        <f t="shared" ref="AI151:AI214" si="46">IF(X151&gt;=AE151,(AI150+(X151-AE151)),0)</f>
        <v>11950.010711508794</v>
      </c>
    </row>
    <row r="152" spans="20:35" x14ac:dyDescent="0.25">
      <c r="T152" s="12">
        <v>132</v>
      </c>
      <c r="U152" s="90">
        <f>C32</f>
        <v>0</v>
      </c>
      <c r="V152" s="90">
        <f t="shared" si="36"/>
        <v>103384.97091742558</v>
      </c>
      <c r="W152" s="90">
        <f t="shared" si="37"/>
        <v>1189.9684226933848</v>
      </c>
      <c r="X152" s="14">
        <f t="shared" si="38"/>
        <v>301.53949850915797</v>
      </c>
      <c r="Y152" s="90">
        <f t="shared" si="39"/>
        <v>888.42892418422684</v>
      </c>
      <c r="Z152" s="90">
        <f t="shared" si="40"/>
        <v>102496.54199324136</v>
      </c>
      <c r="AA152" s="12">
        <v>132</v>
      </c>
      <c r="AB152" s="90">
        <f>K32</f>
        <v>0</v>
      </c>
      <c r="AC152" s="90">
        <f t="shared" si="41"/>
        <v>143799.14808850462</v>
      </c>
      <c r="AD152" s="90">
        <f t="shared" si="35"/>
        <v>790.24179763546408</v>
      </c>
      <c r="AE152" s="14">
        <f t="shared" si="42"/>
        <v>299.58155851771795</v>
      </c>
      <c r="AF152" s="90">
        <f t="shared" si="43"/>
        <v>490.66023911774613</v>
      </c>
      <c r="AG152" s="90">
        <f t="shared" si="44"/>
        <v>143308.48784938687</v>
      </c>
      <c r="AH152" s="1">
        <f t="shared" si="45"/>
        <v>132</v>
      </c>
      <c r="AI152" s="47">
        <f t="shared" si="46"/>
        <v>11951.968651500234</v>
      </c>
    </row>
    <row r="153" spans="20:35" x14ac:dyDescent="0.25">
      <c r="T153" s="12">
        <v>133</v>
      </c>
      <c r="U153" s="90"/>
      <c r="V153" s="90">
        <f t="shared" si="36"/>
        <v>102496.54199324136</v>
      </c>
      <c r="W153" s="90">
        <f t="shared" si="37"/>
        <v>1189.9684226933848</v>
      </c>
      <c r="X153" s="14">
        <f t="shared" si="38"/>
        <v>298.94824748028731</v>
      </c>
      <c r="Y153" s="90">
        <f t="shared" si="39"/>
        <v>891.02017521309745</v>
      </c>
      <c r="Z153" s="90">
        <f t="shared" si="40"/>
        <v>101605.52181802827</v>
      </c>
      <c r="AA153" s="12">
        <v>133</v>
      </c>
      <c r="AB153" s="90"/>
      <c r="AC153" s="90">
        <f t="shared" si="41"/>
        <v>143308.48784938687</v>
      </c>
      <c r="AD153" s="90">
        <f t="shared" si="35"/>
        <v>790.24179763546408</v>
      </c>
      <c r="AE153" s="14">
        <f t="shared" si="42"/>
        <v>298.55934968622267</v>
      </c>
      <c r="AF153" s="90">
        <f t="shared" si="43"/>
        <v>491.68244794924141</v>
      </c>
      <c r="AG153" s="90">
        <f t="shared" si="44"/>
        <v>142816.80540143762</v>
      </c>
      <c r="AH153" s="1">
        <f t="shared" si="45"/>
        <v>133</v>
      </c>
      <c r="AI153" s="47">
        <f t="shared" si="46"/>
        <v>11952.357549294298</v>
      </c>
    </row>
    <row r="154" spans="20:35" x14ac:dyDescent="0.25">
      <c r="T154" s="12">
        <v>134</v>
      </c>
      <c r="U154" s="90"/>
      <c r="V154" s="90">
        <f t="shared" si="36"/>
        <v>101605.52181802827</v>
      </c>
      <c r="W154" s="90">
        <f t="shared" si="37"/>
        <v>1189.9684226933848</v>
      </c>
      <c r="X154" s="14">
        <f t="shared" si="38"/>
        <v>296.34943863591582</v>
      </c>
      <c r="Y154" s="90">
        <f t="shared" si="39"/>
        <v>893.61898405746899</v>
      </c>
      <c r="Z154" s="90">
        <f t="shared" si="40"/>
        <v>100711.9028339708</v>
      </c>
      <c r="AA154" s="12">
        <v>134</v>
      </c>
      <c r="AB154" s="90"/>
      <c r="AC154" s="90">
        <f t="shared" si="41"/>
        <v>142816.80540143762</v>
      </c>
      <c r="AD154" s="90">
        <f t="shared" si="35"/>
        <v>790.24179763546408</v>
      </c>
      <c r="AE154" s="14">
        <f t="shared" si="42"/>
        <v>297.53501125299505</v>
      </c>
      <c r="AF154" s="90">
        <f t="shared" si="43"/>
        <v>492.70678638246903</v>
      </c>
      <c r="AG154" s="90">
        <f t="shared" si="44"/>
        <v>142324.09861505515</v>
      </c>
      <c r="AH154" s="1">
        <f t="shared" si="45"/>
        <v>134</v>
      </c>
      <c r="AI154" s="47">
        <f t="shared" si="46"/>
        <v>0</v>
      </c>
    </row>
    <row r="155" spans="20:35" x14ac:dyDescent="0.25">
      <c r="T155" s="12">
        <v>135</v>
      </c>
      <c r="U155" s="90"/>
      <c r="V155" s="90">
        <f t="shared" si="36"/>
        <v>100711.9028339708</v>
      </c>
      <c r="W155" s="90">
        <f t="shared" si="37"/>
        <v>1189.9684226933848</v>
      </c>
      <c r="X155" s="14">
        <f t="shared" si="38"/>
        <v>293.74304993241486</v>
      </c>
      <c r="Y155" s="90">
        <f t="shared" si="39"/>
        <v>896.22537276097</v>
      </c>
      <c r="Z155" s="90">
        <f t="shared" si="40"/>
        <v>99815.677461209838</v>
      </c>
      <c r="AA155" s="12">
        <v>135</v>
      </c>
      <c r="AB155" s="90"/>
      <c r="AC155" s="90">
        <f t="shared" si="41"/>
        <v>142324.09861505515</v>
      </c>
      <c r="AD155" s="90">
        <f t="shared" si="35"/>
        <v>790.24179763546408</v>
      </c>
      <c r="AE155" s="14">
        <f t="shared" si="42"/>
        <v>296.5085387813649</v>
      </c>
      <c r="AF155" s="90">
        <f t="shared" si="43"/>
        <v>493.73325885409918</v>
      </c>
      <c r="AG155" s="90">
        <f t="shared" si="44"/>
        <v>141830.36535620104</v>
      </c>
      <c r="AH155" s="1">
        <f t="shared" si="45"/>
        <v>135</v>
      </c>
      <c r="AI155" s="47">
        <f t="shared" si="46"/>
        <v>0</v>
      </c>
    </row>
    <row r="156" spans="20:35" x14ac:dyDescent="0.25">
      <c r="T156" s="12">
        <v>136</v>
      </c>
      <c r="U156" s="90"/>
      <c r="V156" s="90">
        <f t="shared" si="36"/>
        <v>99815.677461209838</v>
      </c>
      <c r="W156" s="90">
        <f t="shared" si="37"/>
        <v>1189.9684226933848</v>
      </c>
      <c r="X156" s="14">
        <f t="shared" si="38"/>
        <v>291.12905926186204</v>
      </c>
      <c r="Y156" s="90">
        <f t="shared" si="39"/>
        <v>898.83936343152277</v>
      </c>
      <c r="Z156" s="90">
        <f t="shared" si="40"/>
        <v>98916.838097778309</v>
      </c>
      <c r="AA156" s="12">
        <v>136</v>
      </c>
      <c r="AB156" s="90"/>
      <c r="AC156" s="90">
        <f t="shared" si="41"/>
        <v>141830.36535620104</v>
      </c>
      <c r="AD156" s="90">
        <f t="shared" si="35"/>
        <v>790.24179763546408</v>
      </c>
      <c r="AE156" s="14">
        <f t="shared" si="42"/>
        <v>295.47992782541888</v>
      </c>
      <c r="AF156" s="90">
        <f t="shared" si="43"/>
        <v>494.7618698100452</v>
      </c>
      <c r="AG156" s="90">
        <f t="shared" si="44"/>
        <v>141335.60348639099</v>
      </c>
      <c r="AH156" s="1">
        <f t="shared" si="45"/>
        <v>136</v>
      </c>
      <c r="AI156" s="47">
        <f t="shared" si="46"/>
        <v>0</v>
      </c>
    </row>
    <row r="157" spans="20:35" x14ac:dyDescent="0.25">
      <c r="T157" s="12">
        <v>137</v>
      </c>
      <c r="U157" s="90"/>
      <c r="V157" s="90">
        <f t="shared" si="36"/>
        <v>98916.838097778309</v>
      </c>
      <c r="W157" s="90">
        <f t="shared" si="37"/>
        <v>1189.9684226933848</v>
      </c>
      <c r="X157" s="14">
        <f t="shared" si="38"/>
        <v>288.50744445185342</v>
      </c>
      <c r="Y157" s="90">
        <f t="shared" si="39"/>
        <v>901.46097824153139</v>
      </c>
      <c r="Z157" s="90">
        <f t="shared" si="40"/>
        <v>98015.377119536774</v>
      </c>
      <c r="AA157" s="12">
        <v>137</v>
      </c>
      <c r="AB157" s="90"/>
      <c r="AC157" s="90">
        <f t="shared" si="41"/>
        <v>141335.60348639099</v>
      </c>
      <c r="AD157" s="90">
        <f t="shared" si="35"/>
        <v>790.24179763546408</v>
      </c>
      <c r="AE157" s="14">
        <f t="shared" si="42"/>
        <v>294.44917392998121</v>
      </c>
      <c r="AF157" s="90">
        <f t="shared" si="43"/>
        <v>495.79262370548287</v>
      </c>
      <c r="AG157" s="90">
        <f t="shared" si="44"/>
        <v>140839.8108626855</v>
      </c>
      <c r="AH157" s="1">
        <f t="shared" si="45"/>
        <v>137</v>
      </c>
      <c r="AI157" s="47">
        <f t="shared" si="46"/>
        <v>0</v>
      </c>
    </row>
    <row r="158" spans="20:35" x14ac:dyDescent="0.25">
      <c r="T158" s="12">
        <v>138</v>
      </c>
      <c r="U158" s="90"/>
      <c r="V158" s="90">
        <f t="shared" si="36"/>
        <v>98015.377119536774</v>
      </c>
      <c r="W158" s="90">
        <f t="shared" si="37"/>
        <v>1189.9684226933848</v>
      </c>
      <c r="X158" s="14">
        <f t="shared" si="38"/>
        <v>285.87818326531561</v>
      </c>
      <c r="Y158" s="90">
        <f t="shared" si="39"/>
        <v>904.09023942806925</v>
      </c>
      <c r="Z158" s="90">
        <f t="shared" si="40"/>
        <v>97111.286880108702</v>
      </c>
      <c r="AA158" s="12">
        <v>138</v>
      </c>
      <c r="AB158" s="90"/>
      <c r="AC158" s="90">
        <f t="shared" si="41"/>
        <v>140839.8108626855</v>
      </c>
      <c r="AD158" s="90">
        <f t="shared" si="35"/>
        <v>790.24179763546408</v>
      </c>
      <c r="AE158" s="14">
        <f t="shared" si="42"/>
        <v>293.41627263059479</v>
      </c>
      <c r="AF158" s="90">
        <f t="shared" si="43"/>
        <v>496.82552500486929</v>
      </c>
      <c r="AG158" s="90">
        <f t="shared" si="44"/>
        <v>140342.98533768061</v>
      </c>
      <c r="AH158" s="1">
        <f t="shared" si="45"/>
        <v>138</v>
      </c>
      <c r="AI158" s="47">
        <f t="shared" si="46"/>
        <v>0</v>
      </c>
    </row>
    <row r="159" spans="20:35" x14ac:dyDescent="0.25">
      <c r="T159" s="12">
        <v>139</v>
      </c>
      <c r="U159" s="90"/>
      <c r="V159" s="90">
        <f t="shared" si="36"/>
        <v>97111.286880108702</v>
      </c>
      <c r="W159" s="90">
        <f t="shared" si="37"/>
        <v>1189.9684226933848</v>
      </c>
      <c r="X159" s="14">
        <f t="shared" si="38"/>
        <v>283.24125340031708</v>
      </c>
      <c r="Y159" s="90">
        <f t="shared" si="39"/>
        <v>906.72716929306773</v>
      </c>
      <c r="Z159" s="90">
        <f t="shared" si="40"/>
        <v>96204.559710815636</v>
      </c>
      <c r="AA159" s="12">
        <v>139</v>
      </c>
      <c r="AB159" s="90"/>
      <c r="AC159" s="90">
        <f t="shared" si="41"/>
        <v>140342.98533768061</v>
      </c>
      <c r="AD159" s="90">
        <f t="shared" si="35"/>
        <v>790.24179763546408</v>
      </c>
      <c r="AE159" s="14">
        <f t="shared" si="42"/>
        <v>292.38121945350127</v>
      </c>
      <c r="AF159" s="90">
        <f t="shared" si="43"/>
        <v>497.86057818196281</v>
      </c>
      <c r="AG159" s="90">
        <f t="shared" si="44"/>
        <v>139845.12475949866</v>
      </c>
      <c r="AH159" s="1">
        <f t="shared" si="45"/>
        <v>139</v>
      </c>
      <c r="AI159" s="47">
        <f t="shared" si="46"/>
        <v>0</v>
      </c>
    </row>
    <row r="160" spans="20:35" x14ac:dyDescent="0.25">
      <c r="T160" s="12">
        <v>140</v>
      </c>
      <c r="U160" s="90"/>
      <c r="V160" s="90">
        <f t="shared" si="36"/>
        <v>96204.559710815636</v>
      </c>
      <c r="W160" s="90">
        <f t="shared" si="37"/>
        <v>1189.9684226933848</v>
      </c>
      <c r="X160" s="14">
        <f t="shared" si="38"/>
        <v>280.59663248987897</v>
      </c>
      <c r="Y160" s="90">
        <f t="shared" si="39"/>
        <v>909.37179020350584</v>
      </c>
      <c r="Z160" s="90">
        <f t="shared" si="40"/>
        <v>95295.187920612138</v>
      </c>
      <c r="AA160" s="12">
        <v>140</v>
      </c>
      <c r="AB160" s="90"/>
      <c r="AC160" s="90">
        <f t="shared" si="41"/>
        <v>139845.12475949866</v>
      </c>
      <c r="AD160" s="90">
        <f t="shared" si="35"/>
        <v>790.24179763546408</v>
      </c>
      <c r="AE160" s="14">
        <f t="shared" si="42"/>
        <v>291.34400991562222</v>
      </c>
      <c r="AF160" s="90">
        <f t="shared" si="43"/>
        <v>498.89778771984186</v>
      </c>
      <c r="AG160" s="90">
        <f t="shared" si="44"/>
        <v>139346.22697177881</v>
      </c>
      <c r="AH160" s="1">
        <f t="shared" si="45"/>
        <v>140</v>
      </c>
      <c r="AI160" s="47">
        <f t="shared" si="46"/>
        <v>0</v>
      </c>
    </row>
    <row r="161" spans="20:35" x14ac:dyDescent="0.25">
      <c r="T161" s="12">
        <v>141</v>
      </c>
      <c r="U161" s="90"/>
      <c r="V161" s="90">
        <f t="shared" si="36"/>
        <v>95295.187920612138</v>
      </c>
      <c r="W161" s="90">
        <f t="shared" si="37"/>
        <v>1189.9684226933848</v>
      </c>
      <c r="X161" s="14">
        <f t="shared" si="38"/>
        <v>277.94429810178542</v>
      </c>
      <c r="Y161" s="90">
        <f t="shared" si="39"/>
        <v>912.02412459159939</v>
      </c>
      <c r="Z161" s="90">
        <f t="shared" si="40"/>
        <v>94383.163796020541</v>
      </c>
      <c r="AA161" s="12">
        <v>141</v>
      </c>
      <c r="AB161" s="90"/>
      <c r="AC161" s="90">
        <f t="shared" si="41"/>
        <v>139346.22697177881</v>
      </c>
      <c r="AD161" s="90">
        <f t="shared" si="35"/>
        <v>790.24179763546408</v>
      </c>
      <c r="AE161" s="14">
        <f t="shared" si="42"/>
        <v>290.3046395245392</v>
      </c>
      <c r="AF161" s="90">
        <f t="shared" si="43"/>
        <v>499.93715811092488</v>
      </c>
      <c r="AG161" s="90">
        <f t="shared" si="44"/>
        <v>138846.28981366789</v>
      </c>
      <c r="AH161" s="1">
        <f t="shared" si="45"/>
        <v>141</v>
      </c>
      <c r="AI161" s="47">
        <f t="shared" si="46"/>
        <v>0</v>
      </c>
    </row>
    <row r="162" spans="20:35" x14ac:dyDescent="0.25">
      <c r="T162" s="12">
        <v>142</v>
      </c>
      <c r="U162" s="90"/>
      <c r="V162" s="90">
        <f t="shared" si="36"/>
        <v>94383.163796020541</v>
      </c>
      <c r="W162" s="90">
        <f t="shared" si="37"/>
        <v>1189.9684226933848</v>
      </c>
      <c r="X162" s="14">
        <f t="shared" si="38"/>
        <v>275.28422773839327</v>
      </c>
      <c r="Y162" s="90">
        <f t="shared" si="39"/>
        <v>914.68419495499154</v>
      </c>
      <c r="Z162" s="90">
        <f t="shared" si="40"/>
        <v>93468.479601065555</v>
      </c>
      <c r="AA162" s="12">
        <v>142</v>
      </c>
      <c r="AB162" s="90"/>
      <c r="AC162" s="90">
        <f t="shared" si="41"/>
        <v>138846.28981366789</v>
      </c>
      <c r="AD162" s="90">
        <f t="shared" si="35"/>
        <v>790.24179763546408</v>
      </c>
      <c r="AE162" s="14">
        <f t="shared" si="42"/>
        <v>289.26310377847477</v>
      </c>
      <c r="AF162" s="90">
        <f t="shared" si="43"/>
        <v>500.97869385698931</v>
      </c>
      <c r="AG162" s="90">
        <f t="shared" si="44"/>
        <v>138345.31111981088</v>
      </c>
      <c r="AH162" s="1">
        <f t="shared" si="45"/>
        <v>142</v>
      </c>
      <c r="AI162" s="47">
        <f t="shared" si="46"/>
        <v>0</v>
      </c>
    </row>
    <row r="163" spans="20:35" x14ac:dyDescent="0.25">
      <c r="T163" s="12">
        <v>143</v>
      </c>
      <c r="U163" s="90"/>
      <c r="V163" s="90">
        <f t="shared" si="36"/>
        <v>93468.479601065555</v>
      </c>
      <c r="W163" s="90">
        <f t="shared" si="37"/>
        <v>1189.9684226933848</v>
      </c>
      <c r="X163" s="14">
        <f t="shared" si="38"/>
        <v>272.61639883644119</v>
      </c>
      <c r="Y163" s="90">
        <f t="shared" si="39"/>
        <v>917.35202385694356</v>
      </c>
      <c r="Z163" s="90">
        <f t="shared" si="40"/>
        <v>92551.127577208608</v>
      </c>
      <c r="AA163" s="12">
        <v>143</v>
      </c>
      <c r="AB163" s="90"/>
      <c r="AC163" s="90">
        <f t="shared" si="41"/>
        <v>138345.31111981088</v>
      </c>
      <c r="AD163" s="90">
        <f t="shared" si="35"/>
        <v>790.24179763546408</v>
      </c>
      <c r="AE163" s="14">
        <f t="shared" si="42"/>
        <v>288.2193981662727</v>
      </c>
      <c r="AF163" s="90">
        <f t="shared" si="43"/>
        <v>502.02239946919138</v>
      </c>
      <c r="AG163" s="90">
        <f t="shared" si="44"/>
        <v>137843.28872034169</v>
      </c>
      <c r="AH163" s="1">
        <f t="shared" si="45"/>
        <v>143</v>
      </c>
      <c r="AI163" s="47">
        <f t="shared" si="46"/>
        <v>0</v>
      </c>
    </row>
    <row r="164" spans="20:35" x14ac:dyDescent="0.25">
      <c r="T164" s="12">
        <v>144</v>
      </c>
      <c r="U164" s="90">
        <f>C33</f>
        <v>0</v>
      </c>
      <c r="V164" s="90">
        <f t="shared" si="36"/>
        <v>92551.127577208608</v>
      </c>
      <c r="W164" s="90">
        <f t="shared" si="37"/>
        <v>1189.9684226933848</v>
      </c>
      <c r="X164" s="14">
        <f t="shared" si="38"/>
        <v>269.94078876685847</v>
      </c>
      <c r="Y164" s="90">
        <f t="shared" si="39"/>
        <v>920.02763392652628</v>
      </c>
      <c r="Z164" s="90">
        <f t="shared" si="40"/>
        <v>91631.099943282083</v>
      </c>
      <c r="AA164" s="12">
        <v>144</v>
      </c>
      <c r="AB164" s="90">
        <f>K33</f>
        <v>0</v>
      </c>
      <c r="AC164" s="90">
        <f t="shared" si="41"/>
        <v>137843.28872034169</v>
      </c>
      <c r="AD164" s="90">
        <f t="shared" si="35"/>
        <v>790.24179763546408</v>
      </c>
      <c r="AE164" s="14">
        <f t="shared" si="42"/>
        <v>287.17351816737852</v>
      </c>
      <c r="AF164" s="90">
        <f t="shared" si="43"/>
        <v>503.06827946808556</v>
      </c>
      <c r="AG164" s="90">
        <f t="shared" si="44"/>
        <v>137340.22044087361</v>
      </c>
      <c r="AH164" s="1">
        <f t="shared" si="45"/>
        <v>144</v>
      </c>
      <c r="AI164" s="47">
        <f t="shared" si="46"/>
        <v>0</v>
      </c>
    </row>
    <row r="165" spans="20:35" x14ac:dyDescent="0.25">
      <c r="T165" s="12">
        <v>145</v>
      </c>
      <c r="U165" s="90"/>
      <c r="V165" s="90">
        <f t="shared" si="36"/>
        <v>91631.099943282083</v>
      </c>
      <c r="W165" s="90">
        <f t="shared" si="37"/>
        <v>1189.9684226933848</v>
      </c>
      <c r="X165" s="14">
        <f t="shared" si="38"/>
        <v>267.25737483457277</v>
      </c>
      <c r="Y165" s="90">
        <f t="shared" si="39"/>
        <v>922.71104785881198</v>
      </c>
      <c r="Z165" s="90">
        <f t="shared" si="40"/>
        <v>90708.388895423268</v>
      </c>
      <c r="AA165" s="12">
        <v>145</v>
      </c>
      <c r="AB165" s="90"/>
      <c r="AC165" s="90">
        <f t="shared" si="41"/>
        <v>137340.22044087361</v>
      </c>
      <c r="AD165" s="90">
        <f t="shared" si="35"/>
        <v>790.24179763546408</v>
      </c>
      <c r="AE165" s="14">
        <f t="shared" si="42"/>
        <v>286.12545925182002</v>
      </c>
      <c r="AF165" s="90">
        <f t="shared" si="43"/>
        <v>504.11633838364406</v>
      </c>
      <c r="AG165" s="90">
        <f t="shared" si="44"/>
        <v>136836.10410248998</v>
      </c>
      <c r="AH165" s="1">
        <f t="shared" si="45"/>
        <v>145</v>
      </c>
      <c r="AI165" s="47">
        <f t="shared" si="46"/>
        <v>0</v>
      </c>
    </row>
    <row r="166" spans="20:35" x14ac:dyDescent="0.25">
      <c r="T166" s="12">
        <v>146</v>
      </c>
      <c r="U166" s="90"/>
      <c r="V166" s="90">
        <f t="shared" si="36"/>
        <v>90708.388895423268</v>
      </c>
      <c r="W166" s="90">
        <f t="shared" si="37"/>
        <v>1189.9684226933848</v>
      </c>
      <c r="X166" s="14">
        <f t="shared" si="38"/>
        <v>264.56613427831786</v>
      </c>
      <c r="Y166" s="90">
        <f t="shared" si="39"/>
        <v>925.40228841506701</v>
      </c>
      <c r="Z166" s="90">
        <f t="shared" si="40"/>
        <v>89782.986607008206</v>
      </c>
      <c r="AA166" s="12">
        <v>146</v>
      </c>
      <c r="AB166" s="90"/>
      <c r="AC166" s="90">
        <f t="shared" si="41"/>
        <v>136836.10410248998</v>
      </c>
      <c r="AD166" s="90">
        <f t="shared" si="35"/>
        <v>790.24179763546408</v>
      </c>
      <c r="AE166" s="14">
        <f t="shared" si="42"/>
        <v>285.0752168801875</v>
      </c>
      <c r="AF166" s="90">
        <f t="shared" si="43"/>
        <v>505.16658075527658</v>
      </c>
      <c r="AG166" s="90">
        <f t="shared" si="44"/>
        <v>136330.93752173471</v>
      </c>
      <c r="AH166" s="1">
        <f t="shared" si="45"/>
        <v>146</v>
      </c>
      <c r="AI166" s="47">
        <f t="shared" si="46"/>
        <v>0</v>
      </c>
    </row>
    <row r="167" spans="20:35" x14ac:dyDescent="0.25">
      <c r="T167" s="12">
        <v>147</v>
      </c>
      <c r="U167" s="90"/>
      <c r="V167" s="90">
        <f t="shared" si="36"/>
        <v>89782.986607008206</v>
      </c>
      <c r="W167" s="90">
        <f t="shared" si="37"/>
        <v>1189.9684226933848</v>
      </c>
      <c r="X167" s="14">
        <f t="shared" si="38"/>
        <v>261.86704427044066</v>
      </c>
      <c r="Y167" s="90">
        <f t="shared" si="39"/>
        <v>928.10137842294421</v>
      </c>
      <c r="Z167" s="90">
        <f t="shared" si="40"/>
        <v>88854.885228585263</v>
      </c>
      <c r="AA167" s="12">
        <v>147</v>
      </c>
      <c r="AB167" s="90"/>
      <c r="AC167" s="90">
        <f t="shared" si="41"/>
        <v>136330.93752173471</v>
      </c>
      <c r="AD167" s="90">
        <f t="shared" si="35"/>
        <v>790.24179763546408</v>
      </c>
      <c r="AE167" s="14">
        <f t="shared" si="42"/>
        <v>284.02278650361399</v>
      </c>
      <c r="AF167" s="90">
        <f t="shared" si="43"/>
        <v>506.2190111318501</v>
      </c>
      <c r="AG167" s="90">
        <f t="shared" si="44"/>
        <v>135824.71851060286</v>
      </c>
      <c r="AH167" s="1">
        <f t="shared" si="45"/>
        <v>147</v>
      </c>
      <c r="AI167" s="47">
        <f t="shared" si="46"/>
        <v>0</v>
      </c>
    </row>
    <row r="168" spans="20:35" x14ac:dyDescent="0.25">
      <c r="T168" s="12">
        <v>148</v>
      </c>
      <c r="U168" s="90"/>
      <c r="V168" s="90">
        <f t="shared" si="36"/>
        <v>88854.885228585263</v>
      </c>
      <c r="W168" s="90">
        <f t="shared" si="37"/>
        <v>1189.9684226933848</v>
      </c>
      <c r="X168" s="14">
        <f t="shared" si="38"/>
        <v>259.16008191670704</v>
      </c>
      <c r="Y168" s="90">
        <f t="shared" si="39"/>
        <v>930.80834077667782</v>
      </c>
      <c r="Z168" s="90">
        <f t="shared" si="40"/>
        <v>87924.07688780858</v>
      </c>
      <c r="AA168" s="12">
        <v>148</v>
      </c>
      <c r="AB168" s="90"/>
      <c r="AC168" s="90">
        <f t="shared" si="41"/>
        <v>135824.71851060286</v>
      </c>
      <c r="AD168" s="90">
        <f t="shared" si="35"/>
        <v>790.24179763546408</v>
      </c>
      <c r="AE168" s="14">
        <f t="shared" si="42"/>
        <v>282.96816356375598</v>
      </c>
      <c r="AF168" s="90">
        <f t="shared" si="43"/>
        <v>507.2736340717081</v>
      </c>
      <c r="AG168" s="90">
        <f t="shared" si="44"/>
        <v>135317.44487653117</v>
      </c>
      <c r="AH168" s="1">
        <f t="shared" si="45"/>
        <v>148</v>
      </c>
      <c r="AI168" s="47">
        <f t="shared" si="46"/>
        <v>0</v>
      </c>
    </row>
    <row r="169" spans="20:35" x14ac:dyDescent="0.25">
      <c r="T169" s="12">
        <v>149</v>
      </c>
      <c r="U169" s="90"/>
      <c r="V169" s="90">
        <f t="shared" si="36"/>
        <v>87924.07688780858</v>
      </c>
      <c r="W169" s="90">
        <f t="shared" si="37"/>
        <v>1189.9684226933848</v>
      </c>
      <c r="X169" s="14">
        <f t="shared" si="38"/>
        <v>256.44522425610836</v>
      </c>
      <c r="Y169" s="90">
        <f t="shared" si="39"/>
        <v>933.52319843727651</v>
      </c>
      <c r="Z169" s="90">
        <f t="shared" si="40"/>
        <v>86990.5536893713</v>
      </c>
      <c r="AA169" s="12">
        <v>149</v>
      </c>
      <c r="AB169" s="90"/>
      <c r="AC169" s="90">
        <f t="shared" si="41"/>
        <v>135317.44487653117</v>
      </c>
      <c r="AD169" s="90">
        <f t="shared" si="35"/>
        <v>790.24179763546408</v>
      </c>
      <c r="AE169" s="14">
        <f t="shared" si="42"/>
        <v>281.91134349277326</v>
      </c>
      <c r="AF169" s="90">
        <f t="shared" si="43"/>
        <v>508.33045414269083</v>
      </c>
      <c r="AG169" s="90">
        <f t="shared" si="44"/>
        <v>134809.11442238849</v>
      </c>
      <c r="AH169" s="1">
        <f t="shared" si="45"/>
        <v>149</v>
      </c>
      <c r="AI169" s="47">
        <f t="shared" si="46"/>
        <v>0</v>
      </c>
    </row>
    <row r="170" spans="20:35" x14ac:dyDescent="0.25">
      <c r="T170" s="12">
        <v>150</v>
      </c>
      <c r="U170" s="90"/>
      <c r="V170" s="90">
        <f t="shared" si="36"/>
        <v>86990.5536893713</v>
      </c>
      <c r="W170" s="90">
        <f t="shared" si="37"/>
        <v>1189.9684226933848</v>
      </c>
      <c r="X170" s="14">
        <f t="shared" si="38"/>
        <v>253.72244826066631</v>
      </c>
      <c r="Y170" s="90">
        <f t="shared" si="39"/>
        <v>936.24597443271853</v>
      </c>
      <c r="Z170" s="90">
        <f t="shared" si="40"/>
        <v>86054.307714938579</v>
      </c>
      <c r="AA170" s="12">
        <v>150</v>
      </c>
      <c r="AB170" s="90"/>
      <c r="AC170" s="90">
        <f t="shared" si="41"/>
        <v>134809.11442238849</v>
      </c>
      <c r="AD170" s="90">
        <f t="shared" si="35"/>
        <v>790.24179763546408</v>
      </c>
      <c r="AE170" s="14">
        <f t="shared" si="42"/>
        <v>280.85232171330938</v>
      </c>
      <c r="AF170" s="90">
        <f t="shared" si="43"/>
        <v>509.3894759221547</v>
      </c>
      <c r="AG170" s="90">
        <f t="shared" si="44"/>
        <v>134299.72494646633</v>
      </c>
      <c r="AH170" s="1">
        <f t="shared" si="45"/>
        <v>150</v>
      </c>
      <c r="AI170" s="47">
        <f t="shared" si="46"/>
        <v>0</v>
      </c>
    </row>
    <row r="171" spans="20:35" x14ac:dyDescent="0.25">
      <c r="T171" s="12">
        <v>151</v>
      </c>
      <c r="U171" s="90"/>
      <c r="V171" s="90">
        <f t="shared" si="36"/>
        <v>86054.307714938579</v>
      </c>
      <c r="W171" s="90">
        <f t="shared" si="37"/>
        <v>1189.9684226933848</v>
      </c>
      <c r="X171" s="14">
        <f t="shared" si="38"/>
        <v>250.99173083523752</v>
      </c>
      <c r="Y171" s="90">
        <f t="shared" si="39"/>
        <v>938.97669185814732</v>
      </c>
      <c r="Z171" s="90">
        <f t="shared" si="40"/>
        <v>85115.331023080435</v>
      </c>
      <c r="AA171" s="12">
        <v>151</v>
      </c>
      <c r="AB171" s="90"/>
      <c r="AC171" s="90">
        <f t="shared" si="41"/>
        <v>134299.72494646633</v>
      </c>
      <c r="AD171" s="90">
        <f t="shared" si="35"/>
        <v>790.24179763546408</v>
      </c>
      <c r="AE171" s="14">
        <f t="shared" si="42"/>
        <v>279.79109363847152</v>
      </c>
      <c r="AF171" s="90">
        <f t="shared" si="43"/>
        <v>510.45070399699256</v>
      </c>
      <c r="AG171" s="90">
        <f t="shared" si="44"/>
        <v>133789.27424246934</v>
      </c>
      <c r="AH171" s="1">
        <f t="shared" si="45"/>
        <v>151</v>
      </c>
      <c r="AI171" s="47">
        <f t="shared" si="46"/>
        <v>0</v>
      </c>
    </row>
    <row r="172" spans="20:35" x14ac:dyDescent="0.25">
      <c r="T172" s="12">
        <v>152</v>
      </c>
      <c r="U172" s="90"/>
      <c r="V172" s="90">
        <f t="shared" si="36"/>
        <v>85115.331023080435</v>
      </c>
      <c r="W172" s="90">
        <f t="shared" si="37"/>
        <v>1189.9684226933848</v>
      </c>
      <c r="X172" s="14">
        <f t="shared" si="38"/>
        <v>248.25304881731793</v>
      </c>
      <c r="Y172" s="90">
        <f t="shared" si="39"/>
        <v>941.71537387606691</v>
      </c>
      <c r="Z172" s="90">
        <f t="shared" si="40"/>
        <v>84173.615649204366</v>
      </c>
      <c r="AA172" s="12">
        <v>152</v>
      </c>
      <c r="AB172" s="90"/>
      <c r="AC172" s="90">
        <f t="shared" si="41"/>
        <v>133789.27424246934</v>
      </c>
      <c r="AD172" s="90">
        <f t="shared" si="35"/>
        <v>790.24179763546408</v>
      </c>
      <c r="AE172" s="14">
        <f t="shared" si="42"/>
        <v>278.72765467181114</v>
      </c>
      <c r="AF172" s="90">
        <f t="shared" si="43"/>
        <v>511.51414296365294</v>
      </c>
      <c r="AG172" s="90">
        <f t="shared" si="44"/>
        <v>133277.76009950569</v>
      </c>
      <c r="AH172" s="1">
        <f t="shared" si="45"/>
        <v>152</v>
      </c>
      <c r="AI172" s="47">
        <f t="shared" si="46"/>
        <v>0</v>
      </c>
    </row>
    <row r="173" spans="20:35" x14ac:dyDescent="0.25">
      <c r="T173" s="12">
        <v>153</v>
      </c>
      <c r="U173" s="90"/>
      <c r="V173" s="90">
        <f t="shared" si="36"/>
        <v>84173.615649204366</v>
      </c>
      <c r="W173" s="90">
        <f t="shared" si="37"/>
        <v>1189.9684226933848</v>
      </c>
      <c r="X173" s="14">
        <f t="shared" si="38"/>
        <v>245.50637897684609</v>
      </c>
      <c r="Y173" s="90">
        <f t="shared" si="39"/>
        <v>944.46204371653869</v>
      </c>
      <c r="Z173" s="90">
        <f t="shared" si="40"/>
        <v>83229.153605487823</v>
      </c>
      <c r="AA173" s="12">
        <v>153</v>
      </c>
      <c r="AB173" s="90"/>
      <c r="AC173" s="90">
        <f t="shared" si="41"/>
        <v>133277.76009950569</v>
      </c>
      <c r="AD173" s="90">
        <f t="shared" si="35"/>
        <v>790.24179763546408</v>
      </c>
      <c r="AE173" s="14">
        <f t="shared" si="42"/>
        <v>277.66200020730349</v>
      </c>
      <c r="AF173" s="90">
        <f t="shared" si="43"/>
        <v>512.57979742816065</v>
      </c>
      <c r="AG173" s="90">
        <f t="shared" si="44"/>
        <v>132765.18030207753</v>
      </c>
      <c r="AH173" s="1">
        <f t="shared" si="45"/>
        <v>153</v>
      </c>
      <c r="AI173" s="47">
        <f t="shared" si="46"/>
        <v>0</v>
      </c>
    </row>
    <row r="174" spans="20:35" x14ac:dyDescent="0.25">
      <c r="T174" s="12">
        <v>154</v>
      </c>
      <c r="U174" s="90"/>
      <c r="V174" s="90">
        <f t="shared" si="36"/>
        <v>83229.153605487823</v>
      </c>
      <c r="W174" s="90">
        <f t="shared" si="37"/>
        <v>1189.9684226933848</v>
      </c>
      <c r="X174" s="14">
        <f t="shared" si="38"/>
        <v>242.7516980160062</v>
      </c>
      <c r="Y174" s="90">
        <f t="shared" si="39"/>
        <v>947.21672467737858</v>
      </c>
      <c r="Z174" s="90">
        <f t="shared" si="40"/>
        <v>82281.936880810448</v>
      </c>
      <c r="AA174" s="12">
        <v>154</v>
      </c>
      <c r="AB174" s="90"/>
      <c r="AC174" s="90">
        <f t="shared" si="41"/>
        <v>132765.18030207753</v>
      </c>
      <c r="AD174" s="90">
        <f t="shared" si="35"/>
        <v>790.24179763546408</v>
      </c>
      <c r="AE174" s="14">
        <f t="shared" si="42"/>
        <v>276.59412562932818</v>
      </c>
      <c r="AF174" s="90">
        <f t="shared" si="43"/>
        <v>513.64767200613596</v>
      </c>
      <c r="AG174" s="90">
        <f t="shared" si="44"/>
        <v>132251.53263007139</v>
      </c>
      <c r="AH174" s="1">
        <f t="shared" si="45"/>
        <v>154</v>
      </c>
      <c r="AI174" s="47">
        <f t="shared" si="46"/>
        <v>0</v>
      </c>
    </row>
    <row r="175" spans="20:35" x14ac:dyDescent="0.25">
      <c r="T175" s="12">
        <v>155</v>
      </c>
      <c r="U175" s="90"/>
      <c r="V175" s="90">
        <f t="shared" si="36"/>
        <v>82281.936880810448</v>
      </c>
      <c r="W175" s="90">
        <f t="shared" si="37"/>
        <v>1189.9684226933848</v>
      </c>
      <c r="X175" s="14">
        <f t="shared" si="38"/>
        <v>239.98898256903047</v>
      </c>
      <c r="Y175" s="90">
        <f t="shared" si="39"/>
        <v>949.97944012435437</v>
      </c>
      <c r="Z175" s="90">
        <f t="shared" si="40"/>
        <v>81331.957440686092</v>
      </c>
      <c r="AA175" s="12">
        <v>155</v>
      </c>
      <c r="AB175" s="90"/>
      <c r="AC175" s="90">
        <f t="shared" si="41"/>
        <v>132251.53263007139</v>
      </c>
      <c r="AD175" s="90">
        <f t="shared" si="35"/>
        <v>790.24179763546408</v>
      </c>
      <c r="AE175" s="14">
        <f t="shared" si="42"/>
        <v>275.52402631264874</v>
      </c>
      <c r="AF175" s="90">
        <f t="shared" si="43"/>
        <v>514.71777132281534</v>
      </c>
      <c r="AG175" s="90">
        <f t="shared" si="44"/>
        <v>131736.81485874858</v>
      </c>
      <c r="AH175" s="1">
        <f t="shared" si="45"/>
        <v>155</v>
      </c>
      <c r="AI175" s="47">
        <f t="shared" si="46"/>
        <v>0</v>
      </c>
    </row>
    <row r="176" spans="20:35" x14ac:dyDescent="0.25">
      <c r="T176" s="12">
        <v>156</v>
      </c>
      <c r="U176" s="90">
        <f>C34</f>
        <v>0</v>
      </c>
      <c r="V176" s="90">
        <f t="shared" si="36"/>
        <v>81331.957440686092</v>
      </c>
      <c r="W176" s="90">
        <f t="shared" si="37"/>
        <v>1189.9684226933848</v>
      </c>
      <c r="X176" s="14">
        <f t="shared" si="38"/>
        <v>237.21820920200113</v>
      </c>
      <c r="Y176" s="90">
        <f t="shared" si="39"/>
        <v>952.75021349138365</v>
      </c>
      <c r="Z176" s="90">
        <f t="shared" si="40"/>
        <v>80379.207227194711</v>
      </c>
      <c r="AA176" s="12">
        <v>156</v>
      </c>
      <c r="AB176" s="90">
        <f>K34</f>
        <v>0</v>
      </c>
      <c r="AC176" s="90">
        <f t="shared" si="41"/>
        <v>131736.81485874858</v>
      </c>
      <c r="AD176" s="90">
        <f t="shared" si="35"/>
        <v>790.24179763546408</v>
      </c>
      <c r="AE176" s="14">
        <f t="shared" si="42"/>
        <v>274.45169762239289</v>
      </c>
      <c r="AF176" s="90">
        <f t="shared" si="43"/>
        <v>515.7901000130712</v>
      </c>
      <c r="AG176" s="90">
        <f t="shared" si="44"/>
        <v>131221.0247587355</v>
      </c>
      <c r="AH176" s="1">
        <f t="shared" si="45"/>
        <v>156</v>
      </c>
      <c r="AI176" s="47">
        <f t="shared" si="46"/>
        <v>0</v>
      </c>
    </row>
    <row r="177" spans="20:35" x14ac:dyDescent="0.25">
      <c r="T177" s="12">
        <v>157</v>
      </c>
      <c r="U177" s="90"/>
      <c r="V177" s="90">
        <f t="shared" si="36"/>
        <v>80379.207227194711</v>
      </c>
      <c r="W177" s="90">
        <f t="shared" si="37"/>
        <v>1189.9684226933848</v>
      </c>
      <c r="X177" s="14">
        <f t="shared" si="38"/>
        <v>234.43935441265126</v>
      </c>
      <c r="Y177" s="90">
        <f t="shared" si="39"/>
        <v>955.52906828073355</v>
      </c>
      <c r="Z177" s="90">
        <f t="shared" si="40"/>
        <v>79423.678158913972</v>
      </c>
      <c r="AA177" s="12">
        <v>157</v>
      </c>
      <c r="AB177" s="90"/>
      <c r="AC177" s="90">
        <f t="shared" si="41"/>
        <v>131221.0247587355</v>
      </c>
      <c r="AD177" s="90">
        <f t="shared" si="35"/>
        <v>790.24179763546408</v>
      </c>
      <c r="AE177" s="14">
        <f t="shared" si="42"/>
        <v>273.3771349140323</v>
      </c>
      <c r="AF177" s="90">
        <f t="shared" si="43"/>
        <v>516.86466272143184</v>
      </c>
      <c r="AG177" s="90">
        <f t="shared" si="44"/>
        <v>130704.16009601406</v>
      </c>
      <c r="AH177" s="1">
        <f t="shared" si="45"/>
        <v>157</v>
      </c>
      <c r="AI177" s="47">
        <f t="shared" si="46"/>
        <v>0</v>
      </c>
    </row>
    <row r="178" spans="20:35" x14ac:dyDescent="0.25">
      <c r="T178" s="12">
        <v>158</v>
      </c>
      <c r="U178" s="90"/>
      <c r="V178" s="90">
        <f t="shared" si="36"/>
        <v>79423.678158913972</v>
      </c>
      <c r="W178" s="90">
        <f t="shared" si="37"/>
        <v>1189.9684226933848</v>
      </c>
      <c r="X178" s="14">
        <f t="shared" si="38"/>
        <v>231.65239463016576</v>
      </c>
      <c r="Y178" s="90">
        <f t="shared" si="39"/>
        <v>958.31602806321905</v>
      </c>
      <c r="Z178" s="90">
        <f t="shared" si="40"/>
        <v>78465.362130850757</v>
      </c>
      <c r="AA178" s="12">
        <v>158</v>
      </c>
      <c r="AB178" s="90"/>
      <c r="AC178" s="90">
        <f t="shared" si="41"/>
        <v>130704.16009601406</v>
      </c>
      <c r="AD178" s="90">
        <f t="shared" si="35"/>
        <v>790.24179763546408</v>
      </c>
      <c r="AE178" s="14">
        <f t="shared" si="42"/>
        <v>272.30033353336268</v>
      </c>
      <c r="AF178" s="90">
        <f t="shared" si="43"/>
        <v>517.94146410210146</v>
      </c>
      <c r="AG178" s="90">
        <f t="shared" si="44"/>
        <v>130186.21863191196</v>
      </c>
      <c r="AH178" s="1">
        <f t="shared" si="45"/>
        <v>158</v>
      </c>
      <c r="AI178" s="47">
        <f t="shared" si="46"/>
        <v>0</v>
      </c>
    </row>
    <row r="179" spans="20:35" x14ac:dyDescent="0.25">
      <c r="T179" s="12">
        <v>159</v>
      </c>
      <c r="U179" s="90"/>
      <c r="V179" s="90">
        <f t="shared" si="36"/>
        <v>78465.362130850757</v>
      </c>
      <c r="W179" s="90">
        <f t="shared" si="37"/>
        <v>1189.9684226933848</v>
      </c>
      <c r="X179" s="14">
        <f t="shared" si="38"/>
        <v>228.85730621498138</v>
      </c>
      <c r="Y179" s="90">
        <f t="shared" si="39"/>
        <v>961.11111647840346</v>
      </c>
      <c r="Z179" s="90">
        <f t="shared" si="40"/>
        <v>77504.251014372348</v>
      </c>
      <c r="AA179" s="12">
        <v>159</v>
      </c>
      <c r="AB179" s="90"/>
      <c r="AC179" s="90">
        <f t="shared" si="41"/>
        <v>130186.21863191196</v>
      </c>
      <c r="AD179" s="90">
        <f t="shared" si="35"/>
        <v>790.24179763546408</v>
      </c>
      <c r="AE179" s="14">
        <f t="shared" si="42"/>
        <v>271.22128881648331</v>
      </c>
      <c r="AF179" s="90">
        <f t="shared" si="43"/>
        <v>519.02050881898072</v>
      </c>
      <c r="AG179" s="90">
        <f t="shared" si="44"/>
        <v>129667.19812309298</v>
      </c>
      <c r="AH179" s="1">
        <f t="shared" si="45"/>
        <v>159</v>
      </c>
      <c r="AI179" s="47">
        <f t="shared" si="46"/>
        <v>0</v>
      </c>
    </row>
    <row r="180" spans="20:35" x14ac:dyDescent="0.25">
      <c r="T180" s="12">
        <v>160</v>
      </c>
      <c r="U180" s="90"/>
      <c r="V180" s="90">
        <f t="shared" si="36"/>
        <v>77504.251014372348</v>
      </c>
      <c r="W180" s="90">
        <f t="shared" si="37"/>
        <v>1189.9684226933848</v>
      </c>
      <c r="X180" s="14">
        <f t="shared" si="38"/>
        <v>226.05406545858602</v>
      </c>
      <c r="Y180" s="90">
        <f t="shared" si="39"/>
        <v>963.91435723479879</v>
      </c>
      <c r="Z180" s="90">
        <f t="shared" si="40"/>
        <v>76540.336657137552</v>
      </c>
      <c r="AA180" s="12">
        <v>160</v>
      </c>
      <c r="AB180" s="90"/>
      <c r="AC180" s="90">
        <f t="shared" si="41"/>
        <v>129667.19812309298</v>
      </c>
      <c r="AD180" s="90">
        <f t="shared" si="35"/>
        <v>790.24179763546408</v>
      </c>
      <c r="AE180" s="14">
        <f t="shared" si="42"/>
        <v>270.13999608977707</v>
      </c>
      <c r="AF180" s="90">
        <f t="shared" si="43"/>
        <v>520.10180154568707</v>
      </c>
      <c r="AG180" s="90">
        <f t="shared" si="44"/>
        <v>129147.09632154729</v>
      </c>
      <c r="AH180" s="1">
        <f t="shared" si="45"/>
        <v>160</v>
      </c>
      <c r="AI180" s="47">
        <f t="shared" si="46"/>
        <v>0</v>
      </c>
    </row>
    <row r="181" spans="20:35" x14ac:dyDescent="0.25">
      <c r="T181" s="12">
        <v>161</v>
      </c>
      <c r="U181" s="90"/>
      <c r="V181" s="90">
        <f t="shared" si="36"/>
        <v>76540.336657137552</v>
      </c>
      <c r="W181" s="90">
        <f t="shared" si="37"/>
        <v>1189.9684226933848</v>
      </c>
      <c r="X181" s="14">
        <f t="shared" si="38"/>
        <v>223.24264858331787</v>
      </c>
      <c r="Y181" s="90">
        <f t="shared" si="39"/>
        <v>966.72577411006694</v>
      </c>
      <c r="Z181" s="90">
        <f t="shared" si="40"/>
        <v>75573.61088302749</v>
      </c>
      <c r="AA181" s="12">
        <v>161</v>
      </c>
      <c r="AB181" s="90"/>
      <c r="AC181" s="90">
        <f t="shared" si="41"/>
        <v>129147.09632154729</v>
      </c>
      <c r="AD181" s="90">
        <f t="shared" si="35"/>
        <v>790.24179763546408</v>
      </c>
      <c r="AE181" s="14">
        <f t="shared" si="42"/>
        <v>269.05645066989018</v>
      </c>
      <c r="AF181" s="90">
        <f t="shared" si="43"/>
        <v>521.1853469655739</v>
      </c>
      <c r="AG181" s="90">
        <f t="shared" si="44"/>
        <v>128625.91097458171</v>
      </c>
      <c r="AH181" s="1">
        <f t="shared" si="45"/>
        <v>161</v>
      </c>
      <c r="AI181" s="47">
        <f t="shared" si="46"/>
        <v>0</v>
      </c>
    </row>
    <row r="182" spans="20:35" x14ac:dyDescent="0.25">
      <c r="T182" s="12">
        <v>162</v>
      </c>
      <c r="U182" s="90"/>
      <c r="V182" s="90">
        <f t="shared" si="36"/>
        <v>75573.61088302749</v>
      </c>
      <c r="W182" s="90">
        <f t="shared" si="37"/>
        <v>1189.9684226933848</v>
      </c>
      <c r="X182" s="14">
        <f t="shared" si="38"/>
        <v>220.42303174216352</v>
      </c>
      <c r="Y182" s="90">
        <f t="shared" si="39"/>
        <v>969.54539095122129</v>
      </c>
      <c r="Z182" s="90">
        <f t="shared" si="40"/>
        <v>74604.065492076275</v>
      </c>
      <c r="AA182" s="12">
        <v>162</v>
      </c>
      <c r="AB182" s="90"/>
      <c r="AC182" s="90">
        <f t="shared" si="41"/>
        <v>128625.91097458171</v>
      </c>
      <c r="AD182" s="90">
        <f t="shared" si="35"/>
        <v>790.24179763546408</v>
      </c>
      <c r="AE182" s="14">
        <f t="shared" si="42"/>
        <v>267.97064786371192</v>
      </c>
      <c r="AF182" s="90">
        <f t="shared" si="43"/>
        <v>522.27114977175211</v>
      </c>
      <c r="AG182" s="90">
        <f t="shared" si="44"/>
        <v>128103.63982480996</v>
      </c>
      <c r="AH182" s="1">
        <f t="shared" si="45"/>
        <v>162</v>
      </c>
      <c r="AI182" s="47">
        <f t="shared" si="46"/>
        <v>0</v>
      </c>
    </row>
    <row r="183" spans="20:35" x14ac:dyDescent="0.25">
      <c r="T183" s="12">
        <v>163</v>
      </c>
      <c r="U183" s="90"/>
      <c r="V183" s="90">
        <f t="shared" si="36"/>
        <v>74604.065492076275</v>
      </c>
      <c r="W183" s="90">
        <f t="shared" si="37"/>
        <v>1189.9684226933848</v>
      </c>
      <c r="X183" s="14">
        <f t="shared" si="38"/>
        <v>217.59519101855582</v>
      </c>
      <c r="Y183" s="90">
        <f t="shared" si="39"/>
        <v>972.37323167482896</v>
      </c>
      <c r="Z183" s="90">
        <f t="shared" si="40"/>
        <v>73631.69226040144</v>
      </c>
      <c r="AA183" s="12">
        <v>163</v>
      </c>
      <c r="AB183" s="90"/>
      <c r="AC183" s="90">
        <f t="shared" si="41"/>
        <v>128103.63982480996</v>
      </c>
      <c r="AD183" s="90">
        <f t="shared" si="35"/>
        <v>790.24179763546408</v>
      </c>
      <c r="AE183" s="14">
        <f t="shared" si="42"/>
        <v>266.88258296835409</v>
      </c>
      <c r="AF183" s="90">
        <f t="shared" si="43"/>
        <v>523.35921466711</v>
      </c>
      <c r="AG183" s="90">
        <f t="shared" si="44"/>
        <v>127580.28061014284</v>
      </c>
      <c r="AH183" s="1">
        <f t="shared" si="45"/>
        <v>163</v>
      </c>
      <c r="AI183" s="47">
        <f t="shared" si="46"/>
        <v>0</v>
      </c>
    </row>
    <row r="184" spans="20:35" x14ac:dyDescent="0.25">
      <c r="T184" s="12">
        <v>164</v>
      </c>
      <c r="U184" s="90"/>
      <c r="V184" s="90">
        <f t="shared" si="36"/>
        <v>73631.69226040144</v>
      </c>
      <c r="W184" s="90">
        <f t="shared" si="37"/>
        <v>1189.9684226933848</v>
      </c>
      <c r="X184" s="14">
        <f t="shared" si="38"/>
        <v>214.7591024261709</v>
      </c>
      <c r="Y184" s="90">
        <f t="shared" si="39"/>
        <v>975.20932026721391</v>
      </c>
      <c r="Z184" s="90">
        <f t="shared" si="40"/>
        <v>72656.482940134229</v>
      </c>
      <c r="AA184" s="12">
        <v>164</v>
      </c>
      <c r="AB184" s="90"/>
      <c r="AC184" s="90">
        <f t="shared" si="41"/>
        <v>127580.28061014284</v>
      </c>
      <c r="AD184" s="90">
        <f t="shared" si="35"/>
        <v>790.24179763546408</v>
      </c>
      <c r="AE184" s="14">
        <f t="shared" si="42"/>
        <v>265.79225127113097</v>
      </c>
      <c r="AF184" s="90">
        <f t="shared" si="43"/>
        <v>524.44954636433317</v>
      </c>
      <c r="AG184" s="90">
        <f t="shared" si="44"/>
        <v>127055.8310637785</v>
      </c>
      <c r="AH184" s="1">
        <f t="shared" si="45"/>
        <v>164</v>
      </c>
      <c r="AI184" s="47">
        <f t="shared" si="46"/>
        <v>0</v>
      </c>
    </row>
    <row r="185" spans="20:35" x14ac:dyDescent="0.25">
      <c r="T185" s="12">
        <v>165</v>
      </c>
      <c r="U185" s="90"/>
      <c r="V185" s="90">
        <f t="shared" si="36"/>
        <v>72656.482940134229</v>
      </c>
      <c r="W185" s="90">
        <f t="shared" si="37"/>
        <v>1189.9684226933848</v>
      </c>
      <c r="X185" s="14">
        <f t="shared" si="38"/>
        <v>211.91474190872486</v>
      </c>
      <c r="Y185" s="90">
        <f t="shared" si="39"/>
        <v>978.05368078465995</v>
      </c>
      <c r="Z185" s="90">
        <f t="shared" si="40"/>
        <v>71678.429259349563</v>
      </c>
      <c r="AA185" s="12">
        <v>165</v>
      </c>
      <c r="AB185" s="90"/>
      <c r="AC185" s="90">
        <f t="shared" si="41"/>
        <v>127055.8310637785</v>
      </c>
      <c r="AD185" s="90">
        <f t="shared" si="35"/>
        <v>790.24179763546408</v>
      </c>
      <c r="AE185" s="14">
        <f t="shared" si="42"/>
        <v>264.69964804953855</v>
      </c>
      <c r="AF185" s="90">
        <f t="shared" si="43"/>
        <v>525.54214958592547</v>
      </c>
      <c r="AG185" s="90">
        <f t="shared" si="44"/>
        <v>126530.28891419258</v>
      </c>
      <c r="AH185" s="1">
        <f t="shared" si="45"/>
        <v>165</v>
      </c>
      <c r="AI185" s="47">
        <f t="shared" si="46"/>
        <v>0</v>
      </c>
    </row>
    <row r="186" spans="20:35" x14ac:dyDescent="0.25">
      <c r="T186" s="12">
        <v>166</v>
      </c>
      <c r="U186" s="90"/>
      <c r="V186" s="90">
        <f t="shared" si="36"/>
        <v>71678.429259349563</v>
      </c>
      <c r="W186" s="90">
        <f t="shared" si="37"/>
        <v>1189.9684226933848</v>
      </c>
      <c r="X186" s="14">
        <f t="shared" si="38"/>
        <v>209.0620853397696</v>
      </c>
      <c r="Y186" s="90">
        <f t="shared" si="39"/>
        <v>980.90633735361519</v>
      </c>
      <c r="Z186" s="90">
        <f t="shared" si="40"/>
        <v>70697.522921995944</v>
      </c>
      <c r="AA186" s="12">
        <v>166</v>
      </c>
      <c r="AB186" s="90"/>
      <c r="AC186" s="90">
        <f t="shared" si="41"/>
        <v>126530.28891419258</v>
      </c>
      <c r="AD186" s="90">
        <f t="shared" si="35"/>
        <v>790.24179763546408</v>
      </c>
      <c r="AE186" s="14">
        <f t="shared" si="42"/>
        <v>263.60476857123456</v>
      </c>
      <c r="AF186" s="90">
        <f t="shared" si="43"/>
        <v>526.63702906422952</v>
      </c>
      <c r="AG186" s="90">
        <f t="shared" si="44"/>
        <v>126003.65188512836</v>
      </c>
      <c r="AH186" s="1">
        <f t="shared" si="45"/>
        <v>166</v>
      </c>
      <c r="AI186" s="47">
        <f t="shared" si="46"/>
        <v>0</v>
      </c>
    </row>
    <row r="187" spans="20:35" x14ac:dyDescent="0.25">
      <c r="T187" s="12">
        <v>167</v>
      </c>
      <c r="U187" s="90"/>
      <c r="V187" s="90">
        <f t="shared" si="36"/>
        <v>70697.522921995944</v>
      </c>
      <c r="W187" s="90">
        <f t="shared" si="37"/>
        <v>1189.9684226933848</v>
      </c>
      <c r="X187" s="14">
        <f t="shared" si="38"/>
        <v>206.2011085224882</v>
      </c>
      <c r="Y187" s="90">
        <f t="shared" si="39"/>
        <v>983.76731417089661</v>
      </c>
      <c r="Z187" s="90">
        <f t="shared" si="40"/>
        <v>69713.755607825049</v>
      </c>
      <c r="AA187" s="12">
        <v>167</v>
      </c>
      <c r="AB187" s="90"/>
      <c r="AC187" s="90">
        <f t="shared" si="41"/>
        <v>126003.65188512836</v>
      </c>
      <c r="AD187" s="90">
        <f t="shared" si="35"/>
        <v>790.24179763546408</v>
      </c>
      <c r="AE187" s="14">
        <f t="shared" si="42"/>
        <v>262.50760809401743</v>
      </c>
      <c r="AF187" s="90">
        <f t="shared" si="43"/>
        <v>527.73418954144665</v>
      </c>
      <c r="AG187" s="90">
        <f t="shared" si="44"/>
        <v>125475.91769558692</v>
      </c>
      <c r="AH187" s="1">
        <f t="shared" si="45"/>
        <v>167</v>
      </c>
      <c r="AI187" s="47">
        <f t="shared" si="46"/>
        <v>0</v>
      </c>
    </row>
    <row r="188" spans="20:35" x14ac:dyDescent="0.25">
      <c r="T188" s="12">
        <v>168</v>
      </c>
      <c r="U188" s="90">
        <f>C35</f>
        <v>0</v>
      </c>
      <c r="V188" s="90">
        <f t="shared" si="36"/>
        <v>69713.755607825049</v>
      </c>
      <c r="W188" s="90">
        <f t="shared" si="37"/>
        <v>1189.9684226933848</v>
      </c>
      <c r="X188" s="14">
        <f t="shared" si="38"/>
        <v>203.33178718948975</v>
      </c>
      <c r="Y188" s="90">
        <f t="shared" si="39"/>
        <v>986.63663550389504</v>
      </c>
      <c r="Z188" s="90">
        <f t="shared" si="40"/>
        <v>68727.118972321157</v>
      </c>
      <c r="AA188" s="12">
        <v>168</v>
      </c>
      <c r="AB188" s="90">
        <f>K35</f>
        <v>0</v>
      </c>
      <c r="AC188" s="90">
        <f t="shared" si="41"/>
        <v>125475.91769558692</v>
      </c>
      <c r="AD188" s="90">
        <f t="shared" si="35"/>
        <v>790.24179763546408</v>
      </c>
      <c r="AE188" s="14">
        <f t="shared" si="42"/>
        <v>261.40816186580611</v>
      </c>
      <c r="AF188" s="90">
        <f t="shared" si="43"/>
        <v>528.83363576965803</v>
      </c>
      <c r="AG188" s="90">
        <f t="shared" si="44"/>
        <v>124947.08405981727</v>
      </c>
      <c r="AH188" s="1">
        <f t="shared" si="45"/>
        <v>168</v>
      </c>
      <c r="AI188" s="47">
        <f t="shared" si="46"/>
        <v>0</v>
      </c>
    </row>
    <row r="189" spans="20:35" x14ac:dyDescent="0.25">
      <c r="T189" s="12">
        <v>169</v>
      </c>
      <c r="U189" s="90"/>
      <c r="V189" s="90">
        <f t="shared" si="36"/>
        <v>68727.118972321157</v>
      </c>
      <c r="W189" s="90">
        <f t="shared" si="37"/>
        <v>1189.9684226933848</v>
      </c>
      <c r="X189" s="14">
        <f t="shared" si="38"/>
        <v>200.45409700260339</v>
      </c>
      <c r="Y189" s="90">
        <f t="shared" si="39"/>
        <v>989.51432569078145</v>
      </c>
      <c r="Z189" s="90">
        <f t="shared" si="40"/>
        <v>67737.604646630381</v>
      </c>
      <c r="AA189" s="12">
        <v>169</v>
      </c>
      <c r="AB189" s="90"/>
      <c r="AC189" s="90">
        <f t="shared" si="41"/>
        <v>124947.08405981727</v>
      </c>
      <c r="AD189" s="90">
        <f t="shared" si="35"/>
        <v>790.24179763546408</v>
      </c>
      <c r="AE189" s="14">
        <f t="shared" si="42"/>
        <v>260.30642512461935</v>
      </c>
      <c r="AF189" s="90">
        <f t="shared" si="43"/>
        <v>529.93537251084467</v>
      </c>
      <c r="AG189" s="90">
        <f t="shared" si="44"/>
        <v>124417.14868730643</v>
      </c>
      <c r="AH189" s="1">
        <f t="shared" si="45"/>
        <v>169</v>
      </c>
      <c r="AI189" s="47">
        <f t="shared" si="46"/>
        <v>0</v>
      </c>
    </row>
    <row r="190" spans="20:35" x14ac:dyDescent="0.25">
      <c r="T190" s="12">
        <v>170</v>
      </c>
      <c r="U190" s="90"/>
      <c r="V190" s="90">
        <f t="shared" si="36"/>
        <v>67737.604646630381</v>
      </c>
      <c r="W190" s="90">
        <f t="shared" si="37"/>
        <v>1189.9684226933848</v>
      </c>
      <c r="X190" s="14">
        <f t="shared" si="38"/>
        <v>197.56801355267194</v>
      </c>
      <c r="Y190" s="90">
        <f t="shared" si="39"/>
        <v>992.4004091407129</v>
      </c>
      <c r="Z190" s="90">
        <f t="shared" si="40"/>
        <v>66745.20423748967</v>
      </c>
      <c r="AA190" s="12">
        <v>170</v>
      </c>
      <c r="AB190" s="90"/>
      <c r="AC190" s="90">
        <f t="shared" si="41"/>
        <v>124417.14868730643</v>
      </c>
      <c r="AD190" s="90">
        <f t="shared" si="35"/>
        <v>790.24179763546408</v>
      </c>
      <c r="AE190" s="14">
        <f t="shared" si="42"/>
        <v>259.20239309855509</v>
      </c>
      <c r="AF190" s="90">
        <f t="shared" si="43"/>
        <v>531.03940453690893</v>
      </c>
      <c r="AG190" s="90">
        <f t="shared" si="44"/>
        <v>123886.10928276952</v>
      </c>
      <c r="AH190" s="1">
        <f t="shared" si="45"/>
        <v>170</v>
      </c>
      <c r="AI190" s="47">
        <f t="shared" si="46"/>
        <v>0</v>
      </c>
    </row>
    <row r="191" spans="20:35" x14ac:dyDescent="0.25">
      <c r="T191" s="12">
        <v>171</v>
      </c>
      <c r="U191" s="90"/>
      <c r="V191" s="90">
        <f t="shared" si="36"/>
        <v>66745.20423748967</v>
      </c>
      <c r="W191" s="90">
        <f t="shared" si="37"/>
        <v>1189.9684226933848</v>
      </c>
      <c r="X191" s="14">
        <f t="shared" si="38"/>
        <v>194.67351235934487</v>
      </c>
      <c r="Y191" s="90">
        <f t="shared" si="39"/>
        <v>995.29491033403997</v>
      </c>
      <c r="Z191" s="90">
        <f t="shared" si="40"/>
        <v>65749.909327155634</v>
      </c>
      <c r="AA191" s="12">
        <v>171</v>
      </c>
      <c r="AB191" s="90"/>
      <c r="AC191" s="90">
        <f t="shared" si="41"/>
        <v>123886.10928276952</v>
      </c>
      <c r="AD191" s="90">
        <f t="shared" si="35"/>
        <v>790.24179763546408</v>
      </c>
      <c r="AE191" s="14">
        <f t="shared" si="42"/>
        <v>258.09606100576985</v>
      </c>
      <c r="AF191" s="90">
        <f t="shared" si="43"/>
        <v>532.14573662969428</v>
      </c>
      <c r="AG191" s="90">
        <f t="shared" si="44"/>
        <v>123353.96354613983</v>
      </c>
      <c r="AH191" s="1">
        <f t="shared" si="45"/>
        <v>171</v>
      </c>
      <c r="AI191" s="47">
        <f t="shared" si="46"/>
        <v>0</v>
      </c>
    </row>
    <row r="192" spans="20:35" x14ac:dyDescent="0.25">
      <c r="T192" s="12">
        <v>172</v>
      </c>
      <c r="U192" s="90"/>
      <c r="V192" s="90">
        <f t="shared" si="36"/>
        <v>65749.909327155634</v>
      </c>
      <c r="W192" s="90">
        <f t="shared" si="37"/>
        <v>1189.9684226933848</v>
      </c>
      <c r="X192" s="14">
        <f t="shared" si="38"/>
        <v>191.77056887087062</v>
      </c>
      <c r="Y192" s="90">
        <f t="shared" si="39"/>
        <v>998.19785382251416</v>
      </c>
      <c r="Z192" s="90">
        <f t="shared" si="40"/>
        <v>64751.711473333118</v>
      </c>
      <c r="AA192" s="12">
        <v>172</v>
      </c>
      <c r="AB192" s="90"/>
      <c r="AC192" s="90">
        <f t="shared" si="41"/>
        <v>123353.96354613983</v>
      </c>
      <c r="AD192" s="90">
        <f t="shared" si="35"/>
        <v>790.24179763546408</v>
      </c>
      <c r="AE192" s="14">
        <f t="shared" si="42"/>
        <v>256.98742405445802</v>
      </c>
      <c r="AF192" s="90">
        <f t="shared" si="43"/>
        <v>533.25437358100612</v>
      </c>
      <c r="AG192" s="90">
        <f t="shared" si="44"/>
        <v>122820.70917255883</v>
      </c>
      <c r="AH192" s="1">
        <f t="shared" si="45"/>
        <v>172</v>
      </c>
      <c r="AI192" s="47">
        <f t="shared" si="46"/>
        <v>0</v>
      </c>
    </row>
    <row r="193" spans="20:35" x14ac:dyDescent="0.25">
      <c r="T193" s="12">
        <v>173</v>
      </c>
      <c r="U193" s="90"/>
      <c r="V193" s="90">
        <f t="shared" si="36"/>
        <v>64751.711473333118</v>
      </c>
      <c r="W193" s="90">
        <f t="shared" si="37"/>
        <v>1189.9684226933848</v>
      </c>
      <c r="X193" s="14">
        <f t="shared" si="38"/>
        <v>188.85915846388829</v>
      </c>
      <c r="Y193" s="90">
        <f t="shared" si="39"/>
        <v>1001.1092642294965</v>
      </c>
      <c r="Z193" s="90">
        <f t="shared" si="40"/>
        <v>63750.602209103621</v>
      </c>
      <c r="AA193" s="12">
        <v>173</v>
      </c>
      <c r="AB193" s="90"/>
      <c r="AC193" s="90">
        <f t="shared" si="41"/>
        <v>122820.70917255883</v>
      </c>
      <c r="AD193" s="90">
        <f t="shared" si="35"/>
        <v>790.24179763546408</v>
      </c>
      <c r="AE193" s="14">
        <f t="shared" si="42"/>
        <v>255.87647744283092</v>
      </c>
      <c r="AF193" s="90">
        <f t="shared" si="43"/>
        <v>534.36532019263313</v>
      </c>
      <c r="AG193" s="90">
        <f t="shared" si="44"/>
        <v>122286.34385236619</v>
      </c>
      <c r="AH193" s="1">
        <f t="shared" si="45"/>
        <v>173</v>
      </c>
      <c r="AI193" s="47">
        <f t="shared" si="46"/>
        <v>0</v>
      </c>
    </row>
    <row r="194" spans="20:35" x14ac:dyDescent="0.25">
      <c r="T194" s="12">
        <v>174</v>
      </c>
      <c r="U194" s="90"/>
      <c r="V194" s="90">
        <f t="shared" si="36"/>
        <v>63750.602209103621</v>
      </c>
      <c r="W194" s="90">
        <f t="shared" si="37"/>
        <v>1189.9684226933848</v>
      </c>
      <c r="X194" s="14">
        <f t="shared" si="38"/>
        <v>185.93925644321891</v>
      </c>
      <c r="Y194" s="90">
        <f t="shared" si="39"/>
        <v>1004.0291662501659</v>
      </c>
      <c r="Z194" s="90">
        <f t="shared" si="40"/>
        <v>62746.573042853459</v>
      </c>
      <c r="AA194" s="12">
        <v>174</v>
      </c>
      <c r="AB194" s="90"/>
      <c r="AC194" s="90">
        <f t="shared" si="41"/>
        <v>122286.34385236619</v>
      </c>
      <c r="AD194" s="90">
        <f t="shared" si="35"/>
        <v>790.24179763546408</v>
      </c>
      <c r="AE194" s="14">
        <f t="shared" si="42"/>
        <v>254.76321635909622</v>
      </c>
      <c r="AF194" s="90">
        <f t="shared" si="43"/>
        <v>535.47858127636789</v>
      </c>
      <c r="AG194" s="90">
        <f t="shared" si="44"/>
        <v>121750.86527108982</v>
      </c>
      <c r="AH194" s="1">
        <f t="shared" si="45"/>
        <v>174</v>
      </c>
      <c r="AI194" s="47">
        <f t="shared" si="46"/>
        <v>0</v>
      </c>
    </row>
    <row r="195" spans="20:35" x14ac:dyDescent="0.25">
      <c r="T195" s="12">
        <v>175</v>
      </c>
      <c r="U195" s="90"/>
      <c r="V195" s="90">
        <f t="shared" si="36"/>
        <v>62746.573042853459</v>
      </c>
      <c r="W195" s="90">
        <f t="shared" si="37"/>
        <v>1189.9684226933848</v>
      </c>
      <c r="X195" s="14">
        <f t="shared" si="38"/>
        <v>183.01083804165594</v>
      </c>
      <c r="Y195" s="90">
        <f t="shared" si="39"/>
        <v>1006.9575846517289</v>
      </c>
      <c r="Z195" s="90">
        <f t="shared" si="40"/>
        <v>61739.615458201733</v>
      </c>
      <c r="AA195" s="12">
        <v>175</v>
      </c>
      <c r="AB195" s="90"/>
      <c r="AC195" s="90">
        <f t="shared" si="41"/>
        <v>121750.86527108982</v>
      </c>
      <c r="AD195" s="90">
        <f t="shared" si="35"/>
        <v>790.24179763546408</v>
      </c>
      <c r="AE195" s="14">
        <f t="shared" si="42"/>
        <v>253.64763598143713</v>
      </c>
      <c r="AF195" s="90">
        <f t="shared" si="43"/>
        <v>536.59416165402695</v>
      </c>
      <c r="AG195" s="90">
        <f t="shared" si="44"/>
        <v>121214.27110943579</v>
      </c>
      <c r="AH195" s="1">
        <f t="shared" si="45"/>
        <v>175</v>
      </c>
      <c r="AI195" s="47">
        <f t="shared" si="46"/>
        <v>0</v>
      </c>
    </row>
    <row r="196" spans="20:35" x14ac:dyDescent="0.25">
      <c r="T196" s="12">
        <v>176</v>
      </c>
      <c r="U196" s="90"/>
      <c r="V196" s="90">
        <f t="shared" si="36"/>
        <v>61739.615458201733</v>
      </c>
      <c r="W196" s="90">
        <f t="shared" si="37"/>
        <v>1189.9684226933848</v>
      </c>
      <c r="X196" s="14">
        <f t="shared" si="38"/>
        <v>180.07387841975506</v>
      </c>
      <c r="Y196" s="90">
        <f t="shared" si="39"/>
        <v>1009.8945442736298</v>
      </c>
      <c r="Z196" s="90">
        <f t="shared" si="40"/>
        <v>60729.720913928104</v>
      </c>
      <c r="AA196" s="12">
        <v>176</v>
      </c>
      <c r="AB196" s="90"/>
      <c r="AC196" s="90">
        <f t="shared" si="41"/>
        <v>121214.27110943579</v>
      </c>
      <c r="AD196" s="90">
        <f t="shared" si="35"/>
        <v>790.24179763546408</v>
      </c>
      <c r="AE196" s="14">
        <f t="shared" si="42"/>
        <v>252.52973147799125</v>
      </c>
      <c r="AF196" s="90">
        <f t="shared" si="43"/>
        <v>537.7120661574728</v>
      </c>
      <c r="AG196" s="90">
        <f t="shared" si="44"/>
        <v>120676.55904327832</v>
      </c>
      <c r="AH196" s="1">
        <f t="shared" si="45"/>
        <v>176</v>
      </c>
      <c r="AI196" s="47">
        <f t="shared" si="46"/>
        <v>0</v>
      </c>
    </row>
    <row r="197" spans="20:35" x14ac:dyDescent="0.25">
      <c r="T197" s="12">
        <v>177</v>
      </c>
      <c r="U197" s="90"/>
      <c r="V197" s="90">
        <f t="shared" si="36"/>
        <v>60729.720913928104</v>
      </c>
      <c r="W197" s="90">
        <f t="shared" si="37"/>
        <v>1189.9684226933848</v>
      </c>
      <c r="X197" s="14">
        <f t="shared" si="38"/>
        <v>177.12835266562365</v>
      </c>
      <c r="Y197" s="90">
        <f t="shared" si="39"/>
        <v>1012.8400700277612</v>
      </c>
      <c r="Z197" s="90">
        <f t="shared" si="40"/>
        <v>59716.880843900341</v>
      </c>
      <c r="AA197" s="12">
        <v>177</v>
      </c>
      <c r="AB197" s="90"/>
      <c r="AC197" s="90">
        <f t="shared" si="41"/>
        <v>120676.55904327832</v>
      </c>
      <c r="AD197" s="90">
        <f t="shared" si="35"/>
        <v>790.24179763546408</v>
      </c>
      <c r="AE197" s="14">
        <f t="shared" si="42"/>
        <v>251.40949800682984</v>
      </c>
      <c r="AF197" s="90">
        <f t="shared" si="43"/>
        <v>538.83229962863425</v>
      </c>
      <c r="AG197" s="90">
        <f t="shared" si="44"/>
        <v>120137.72674364969</v>
      </c>
      <c r="AH197" s="1">
        <f t="shared" si="45"/>
        <v>177</v>
      </c>
      <c r="AI197" s="47">
        <f t="shared" si="46"/>
        <v>0</v>
      </c>
    </row>
    <row r="198" spans="20:35" x14ac:dyDescent="0.25">
      <c r="T198" s="12">
        <v>178</v>
      </c>
      <c r="U198" s="90"/>
      <c r="V198" s="90">
        <f t="shared" si="36"/>
        <v>59716.880843900341</v>
      </c>
      <c r="W198" s="90">
        <f t="shared" si="37"/>
        <v>1189.9684226933848</v>
      </c>
      <c r="X198" s="14">
        <f t="shared" si="38"/>
        <v>174.17423579470935</v>
      </c>
      <c r="Y198" s="90">
        <f t="shared" si="39"/>
        <v>1015.7941868986754</v>
      </c>
      <c r="Z198" s="90">
        <f t="shared" si="40"/>
        <v>58701.086657001666</v>
      </c>
      <c r="AA198" s="12">
        <v>178</v>
      </c>
      <c r="AB198" s="90"/>
      <c r="AC198" s="90">
        <f t="shared" si="41"/>
        <v>120137.72674364969</v>
      </c>
      <c r="AD198" s="90">
        <f t="shared" si="35"/>
        <v>790.24179763546408</v>
      </c>
      <c r="AE198" s="14">
        <f t="shared" si="42"/>
        <v>250.28693071593685</v>
      </c>
      <c r="AF198" s="90">
        <f t="shared" si="43"/>
        <v>539.95486691952726</v>
      </c>
      <c r="AG198" s="90">
        <f t="shared" si="44"/>
        <v>119597.77187673017</v>
      </c>
      <c r="AH198" s="1">
        <f t="shared" si="45"/>
        <v>178</v>
      </c>
      <c r="AI198" s="47">
        <f t="shared" si="46"/>
        <v>0</v>
      </c>
    </row>
    <row r="199" spans="20:35" x14ac:dyDescent="0.25">
      <c r="T199" s="12">
        <v>179</v>
      </c>
      <c r="U199" s="90"/>
      <c r="V199" s="90">
        <f t="shared" si="36"/>
        <v>58701.086657001666</v>
      </c>
      <c r="W199" s="90">
        <f t="shared" si="37"/>
        <v>1189.9684226933848</v>
      </c>
      <c r="X199" s="14">
        <f t="shared" si="38"/>
        <v>171.21150274958822</v>
      </c>
      <c r="Y199" s="90">
        <f t="shared" si="39"/>
        <v>1018.7569199437966</v>
      </c>
      <c r="Z199" s="90">
        <f t="shared" si="40"/>
        <v>57682.329737057873</v>
      </c>
      <c r="AA199" s="12">
        <v>179</v>
      </c>
      <c r="AB199" s="90"/>
      <c r="AC199" s="90">
        <f t="shared" si="41"/>
        <v>119597.77187673017</v>
      </c>
      <c r="AD199" s="90">
        <f t="shared" si="35"/>
        <v>790.24179763546408</v>
      </c>
      <c r="AE199" s="14">
        <f t="shared" si="42"/>
        <v>249.16202474318789</v>
      </c>
      <c r="AF199" s="90">
        <f t="shared" si="43"/>
        <v>541.0797728922762</v>
      </c>
      <c r="AG199" s="90">
        <f t="shared" si="44"/>
        <v>119056.69210383789</v>
      </c>
      <c r="AH199" s="1">
        <f t="shared" si="45"/>
        <v>179</v>
      </c>
      <c r="AI199" s="47">
        <f t="shared" si="46"/>
        <v>0</v>
      </c>
    </row>
    <row r="200" spans="20:35" x14ac:dyDescent="0.25">
      <c r="T200" s="12">
        <v>180</v>
      </c>
      <c r="U200" s="90">
        <f>C36</f>
        <v>0</v>
      </c>
      <c r="V200" s="90">
        <f t="shared" si="36"/>
        <v>57682.329737057873</v>
      </c>
      <c r="W200" s="90">
        <f t="shared" si="37"/>
        <v>1189.9684226933848</v>
      </c>
      <c r="X200" s="14">
        <f t="shared" si="38"/>
        <v>168.24012839975214</v>
      </c>
      <c r="Y200" s="90">
        <f t="shared" si="39"/>
        <v>1021.7282942936326</v>
      </c>
      <c r="Z200" s="90">
        <f t="shared" si="40"/>
        <v>56660.601442764237</v>
      </c>
      <c r="AA200" s="12">
        <v>180</v>
      </c>
      <c r="AB200" s="90">
        <f>K36</f>
        <v>0</v>
      </c>
      <c r="AC200" s="90">
        <f t="shared" si="41"/>
        <v>119056.69210383789</v>
      </c>
      <c r="AD200" s="90">
        <f t="shared" si="35"/>
        <v>790.24179763546408</v>
      </c>
      <c r="AE200" s="14">
        <f t="shared" si="42"/>
        <v>248.03477521632897</v>
      </c>
      <c r="AF200" s="90">
        <f t="shared" si="43"/>
        <v>542.20702241913511</v>
      </c>
      <c r="AG200" s="90">
        <f t="shared" si="44"/>
        <v>118514.48508141875</v>
      </c>
      <c r="AH200" s="1">
        <f t="shared" si="45"/>
        <v>180</v>
      </c>
      <c r="AI200" s="47">
        <f t="shared" si="46"/>
        <v>0</v>
      </c>
    </row>
    <row r="201" spans="20:35" x14ac:dyDescent="0.25">
      <c r="T201" s="12">
        <v>181</v>
      </c>
      <c r="U201" s="90"/>
      <c r="V201" s="90">
        <f t="shared" si="36"/>
        <v>56660.601442764237</v>
      </c>
      <c r="W201" s="90">
        <f t="shared" si="37"/>
        <v>1189.9684226933848</v>
      </c>
      <c r="X201" s="14">
        <f t="shared" si="38"/>
        <v>165.26008754139571</v>
      </c>
      <c r="Y201" s="90">
        <f t="shared" si="39"/>
        <v>1024.7083351519891</v>
      </c>
      <c r="Z201" s="90">
        <f t="shared" si="40"/>
        <v>55635.893107612246</v>
      </c>
      <c r="AA201" s="12">
        <v>181</v>
      </c>
      <c r="AB201" s="90"/>
      <c r="AC201" s="90">
        <f t="shared" si="41"/>
        <v>118514.48508141875</v>
      </c>
      <c r="AD201" s="90">
        <f t="shared" si="35"/>
        <v>790.24179763546408</v>
      </c>
      <c r="AE201" s="14">
        <f t="shared" si="42"/>
        <v>246.90517725295572</v>
      </c>
      <c r="AF201" s="90">
        <f t="shared" si="43"/>
        <v>543.33662038250839</v>
      </c>
      <c r="AG201" s="90">
        <f t="shared" si="44"/>
        <v>117971.14846103624</v>
      </c>
      <c r="AH201" s="1">
        <f t="shared" si="45"/>
        <v>181</v>
      </c>
      <c r="AI201" s="47">
        <f t="shared" si="46"/>
        <v>0</v>
      </c>
    </row>
    <row r="202" spans="20:35" x14ac:dyDescent="0.25">
      <c r="T202" s="12">
        <v>182</v>
      </c>
      <c r="U202" s="90"/>
      <c r="V202" s="90">
        <f t="shared" si="36"/>
        <v>55635.893107612246</v>
      </c>
      <c r="W202" s="90">
        <f t="shared" si="37"/>
        <v>1189.9684226933848</v>
      </c>
      <c r="X202" s="14">
        <f t="shared" si="38"/>
        <v>162.2713548972024</v>
      </c>
      <c r="Y202" s="90">
        <f t="shared" si="39"/>
        <v>1027.6970677961824</v>
      </c>
      <c r="Z202" s="90">
        <f t="shared" si="40"/>
        <v>54608.196039816066</v>
      </c>
      <c r="AA202" s="12">
        <v>182</v>
      </c>
      <c r="AB202" s="90"/>
      <c r="AC202" s="90">
        <f t="shared" si="41"/>
        <v>117971.14846103624</v>
      </c>
      <c r="AD202" s="90">
        <f t="shared" si="35"/>
        <v>790.24179763546408</v>
      </c>
      <c r="AE202" s="14">
        <f t="shared" si="42"/>
        <v>245.77322596049217</v>
      </c>
      <c r="AF202" s="90">
        <f t="shared" si="43"/>
        <v>544.46857167497194</v>
      </c>
      <c r="AG202" s="90">
        <f t="shared" si="44"/>
        <v>117426.67988936127</v>
      </c>
      <c r="AH202" s="1">
        <f t="shared" si="45"/>
        <v>182</v>
      </c>
      <c r="AI202" s="47">
        <f t="shared" si="46"/>
        <v>0</v>
      </c>
    </row>
    <row r="203" spans="20:35" x14ac:dyDescent="0.25">
      <c r="T203" s="12">
        <v>183</v>
      </c>
      <c r="U203" s="90"/>
      <c r="V203" s="90">
        <f t="shared" si="36"/>
        <v>54608.196039816066</v>
      </c>
      <c r="W203" s="90">
        <f t="shared" si="37"/>
        <v>1189.9684226933848</v>
      </c>
      <c r="X203" s="14">
        <f t="shared" si="38"/>
        <v>159.27390511613021</v>
      </c>
      <c r="Y203" s="90">
        <f t="shared" si="39"/>
        <v>1030.6945175772546</v>
      </c>
      <c r="Z203" s="90">
        <f t="shared" si="40"/>
        <v>53577.50152223881</v>
      </c>
      <c r="AA203" s="12">
        <v>183</v>
      </c>
      <c r="AB203" s="90"/>
      <c r="AC203" s="90">
        <f t="shared" si="41"/>
        <v>117426.67988936127</v>
      </c>
      <c r="AD203" s="90">
        <f t="shared" si="35"/>
        <v>790.24179763546408</v>
      </c>
      <c r="AE203" s="14">
        <f t="shared" si="42"/>
        <v>244.63891643616932</v>
      </c>
      <c r="AF203" s="90">
        <f t="shared" si="43"/>
        <v>545.60288119929476</v>
      </c>
      <c r="AG203" s="90">
        <f t="shared" si="44"/>
        <v>116881.07700816197</v>
      </c>
      <c r="AH203" s="1">
        <f t="shared" si="45"/>
        <v>183</v>
      </c>
      <c r="AI203" s="47">
        <f t="shared" si="46"/>
        <v>0</v>
      </c>
    </row>
    <row r="204" spans="20:35" x14ac:dyDescent="0.25">
      <c r="T204" s="12">
        <v>184</v>
      </c>
      <c r="U204" s="90"/>
      <c r="V204" s="90">
        <f t="shared" si="36"/>
        <v>53577.50152223881</v>
      </c>
      <c r="W204" s="90">
        <f t="shared" si="37"/>
        <v>1189.9684226933848</v>
      </c>
      <c r="X204" s="14">
        <f t="shared" si="38"/>
        <v>156.26771277319654</v>
      </c>
      <c r="Y204" s="90">
        <f t="shared" si="39"/>
        <v>1033.7007099201883</v>
      </c>
      <c r="Z204" s="90">
        <f t="shared" si="40"/>
        <v>52543.800812318623</v>
      </c>
      <c r="AA204" s="12">
        <v>184</v>
      </c>
      <c r="AB204" s="90"/>
      <c r="AC204" s="90">
        <f t="shared" si="41"/>
        <v>116881.07700816197</v>
      </c>
      <c r="AD204" s="90">
        <f t="shared" si="35"/>
        <v>790.24179763546408</v>
      </c>
      <c r="AE204" s="14">
        <f t="shared" si="42"/>
        <v>243.5022437670041</v>
      </c>
      <c r="AF204" s="90">
        <f t="shared" si="43"/>
        <v>546.73955386846001</v>
      </c>
      <c r="AG204" s="90">
        <f t="shared" si="44"/>
        <v>116334.33745429351</v>
      </c>
      <c r="AH204" s="1">
        <f t="shared" si="45"/>
        <v>184</v>
      </c>
      <c r="AI204" s="47">
        <f t="shared" si="46"/>
        <v>0</v>
      </c>
    </row>
    <row r="205" spans="20:35" x14ac:dyDescent="0.25">
      <c r="T205" s="12">
        <v>185</v>
      </c>
      <c r="U205" s="90"/>
      <c r="V205" s="90">
        <f t="shared" si="36"/>
        <v>52543.800812318623</v>
      </c>
      <c r="W205" s="90">
        <f t="shared" si="37"/>
        <v>1189.9684226933848</v>
      </c>
      <c r="X205" s="14">
        <f t="shared" si="38"/>
        <v>153.25275236926265</v>
      </c>
      <c r="Y205" s="90">
        <f t="shared" si="39"/>
        <v>1036.7156703241221</v>
      </c>
      <c r="Z205" s="90">
        <f t="shared" si="40"/>
        <v>51507.085141994503</v>
      </c>
      <c r="AA205" s="12">
        <v>185</v>
      </c>
      <c r="AB205" s="90"/>
      <c r="AC205" s="90">
        <f t="shared" si="41"/>
        <v>116334.33745429351</v>
      </c>
      <c r="AD205" s="90">
        <f t="shared" si="35"/>
        <v>790.24179763546408</v>
      </c>
      <c r="AE205" s="14">
        <f t="shared" si="42"/>
        <v>242.36320302977813</v>
      </c>
      <c r="AF205" s="90">
        <f t="shared" si="43"/>
        <v>547.87859460568598</v>
      </c>
      <c r="AG205" s="90">
        <f t="shared" si="44"/>
        <v>115786.45885968782</v>
      </c>
      <c r="AH205" s="1">
        <f t="shared" si="45"/>
        <v>185</v>
      </c>
      <c r="AI205" s="47">
        <f t="shared" si="46"/>
        <v>0</v>
      </c>
    </row>
    <row r="206" spans="20:35" x14ac:dyDescent="0.25">
      <c r="T206" s="12">
        <v>186</v>
      </c>
      <c r="U206" s="90"/>
      <c r="V206" s="90">
        <f t="shared" si="36"/>
        <v>51507.085141994503</v>
      </c>
      <c r="W206" s="90">
        <f t="shared" si="37"/>
        <v>1189.9684226933848</v>
      </c>
      <c r="X206" s="14">
        <f t="shared" si="38"/>
        <v>150.22899833081732</v>
      </c>
      <c r="Y206" s="90">
        <f t="shared" si="39"/>
        <v>1039.7394243625674</v>
      </c>
      <c r="Z206" s="90">
        <f t="shared" si="40"/>
        <v>50467.345717631935</v>
      </c>
      <c r="AA206" s="12">
        <v>186</v>
      </c>
      <c r="AB206" s="90"/>
      <c r="AC206" s="90">
        <f t="shared" si="41"/>
        <v>115786.45885968782</v>
      </c>
      <c r="AD206" s="90">
        <f t="shared" si="35"/>
        <v>790.24179763546408</v>
      </c>
      <c r="AE206" s="14">
        <f t="shared" si="42"/>
        <v>241.22178929101631</v>
      </c>
      <c r="AF206" s="90">
        <f t="shared" si="43"/>
        <v>549.02000834444777</v>
      </c>
      <c r="AG206" s="90">
        <f t="shared" si="44"/>
        <v>115237.43885134337</v>
      </c>
      <c r="AH206" s="1">
        <f t="shared" si="45"/>
        <v>186</v>
      </c>
      <c r="AI206" s="47">
        <f t="shared" si="46"/>
        <v>0</v>
      </c>
    </row>
    <row r="207" spans="20:35" x14ac:dyDescent="0.25">
      <c r="T207" s="12">
        <v>187</v>
      </c>
      <c r="U207" s="90"/>
      <c r="V207" s="90">
        <f t="shared" si="36"/>
        <v>50467.345717631935</v>
      </c>
      <c r="W207" s="90">
        <f t="shared" si="37"/>
        <v>1189.9684226933848</v>
      </c>
      <c r="X207" s="14">
        <f t="shared" si="38"/>
        <v>147.19642500975982</v>
      </c>
      <c r="Y207" s="90">
        <f t="shared" si="39"/>
        <v>1042.7719976836249</v>
      </c>
      <c r="Z207" s="90">
        <f t="shared" si="40"/>
        <v>49424.573719948312</v>
      </c>
      <c r="AA207" s="12">
        <v>187</v>
      </c>
      <c r="AB207" s="90"/>
      <c r="AC207" s="90">
        <f t="shared" si="41"/>
        <v>115237.43885134337</v>
      </c>
      <c r="AD207" s="90">
        <f t="shared" si="35"/>
        <v>790.24179763546408</v>
      </c>
      <c r="AE207" s="14">
        <f t="shared" si="42"/>
        <v>240.07799760696537</v>
      </c>
      <c r="AF207" s="90">
        <f t="shared" si="43"/>
        <v>550.16380002849871</v>
      </c>
      <c r="AG207" s="90">
        <f t="shared" si="44"/>
        <v>114687.27505131486</v>
      </c>
      <c r="AH207" s="1">
        <f t="shared" si="45"/>
        <v>187</v>
      </c>
      <c r="AI207" s="47">
        <f t="shared" si="46"/>
        <v>0</v>
      </c>
    </row>
    <row r="208" spans="20:35" x14ac:dyDescent="0.25">
      <c r="T208" s="12">
        <v>188</v>
      </c>
      <c r="U208" s="90"/>
      <c r="V208" s="90">
        <f t="shared" si="36"/>
        <v>49424.573719948312</v>
      </c>
      <c r="W208" s="90">
        <f t="shared" si="37"/>
        <v>1189.9684226933848</v>
      </c>
      <c r="X208" s="14">
        <f t="shared" si="38"/>
        <v>144.15500668318259</v>
      </c>
      <c r="Y208" s="90">
        <f t="shared" si="39"/>
        <v>1045.8134160102022</v>
      </c>
      <c r="Z208" s="90">
        <f t="shared" si="40"/>
        <v>48378.760303938107</v>
      </c>
      <c r="AA208" s="12">
        <v>188</v>
      </c>
      <c r="AB208" s="90"/>
      <c r="AC208" s="90">
        <f t="shared" si="41"/>
        <v>114687.27505131486</v>
      </c>
      <c r="AD208" s="90">
        <f t="shared" si="35"/>
        <v>790.24179763546408</v>
      </c>
      <c r="AE208" s="14">
        <f t="shared" si="42"/>
        <v>238.93182302357263</v>
      </c>
      <c r="AF208" s="90">
        <f t="shared" si="43"/>
        <v>551.30997461189145</v>
      </c>
      <c r="AG208" s="90">
        <f t="shared" si="44"/>
        <v>114135.96507670297</v>
      </c>
      <c r="AH208" s="1">
        <f t="shared" si="45"/>
        <v>188</v>
      </c>
      <c r="AI208" s="47">
        <f t="shared" si="46"/>
        <v>0</v>
      </c>
    </row>
    <row r="209" spans="20:35" x14ac:dyDescent="0.25">
      <c r="T209" s="12">
        <v>189</v>
      </c>
      <c r="U209" s="90"/>
      <c r="V209" s="90">
        <f t="shared" si="36"/>
        <v>48378.760303938107</v>
      </c>
      <c r="W209" s="90">
        <f t="shared" si="37"/>
        <v>1189.9684226933848</v>
      </c>
      <c r="X209" s="14">
        <f t="shared" si="38"/>
        <v>141.10471755315282</v>
      </c>
      <c r="Y209" s="90">
        <f t="shared" si="39"/>
        <v>1048.863705140232</v>
      </c>
      <c r="Z209" s="90">
        <f t="shared" si="40"/>
        <v>47329.896598797874</v>
      </c>
      <c r="AA209" s="12">
        <v>189</v>
      </c>
      <c r="AB209" s="90"/>
      <c r="AC209" s="90">
        <f t="shared" si="41"/>
        <v>114135.96507670297</v>
      </c>
      <c r="AD209" s="90">
        <f t="shared" si="35"/>
        <v>790.24179763546408</v>
      </c>
      <c r="AE209" s="14">
        <f t="shared" si="42"/>
        <v>237.78326057646453</v>
      </c>
      <c r="AF209" s="90">
        <f t="shared" si="43"/>
        <v>552.45853705899958</v>
      </c>
      <c r="AG209" s="90">
        <f t="shared" si="44"/>
        <v>113583.50653964396</v>
      </c>
      <c r="AH209" s="1">
        <f t="shared" si="45"/>
        <v>189</v>
      </c>
      <c r="AI209" s="47">
        <f t="shared" si="46"/>
        <v>0</v>
      </c>
    </row>
    <row r="210" spans="20:35" x14ac:dyDescent="0.25">
      <c r="T210" s="12">
        <v>190</v>
      </c>
      <c r="U210" s="90"/>
      <c r="V210" s="90">
        <f t="shared" si="36"/>
        <v>47329.896598797874</v>
      </c>
      <c r="W210" s="90">
        <f t="shared" si="37"/>
        <v>1189.9684226933848</v>
      </c>
      <c r="X210" s="14">
        <f t="shared" si="38"/>
        <v>138.04553174649382</v>
      </c>
      <c r="Y210" s="90">
        <f t="shared" si="39"/>
        <v>1051.9228909468909</v>
      </c>
      <c r="Z210" s="90">
        <f t="shared" si="40"/>
        <v>46277.973707850986</v>
      </c>
      <c r="AA210" s="12">
        <v>190</v>
      </c>
      <c r="AB210" s="90"/>
      <c r="AC210" s="90">
        <f t="shared" si="41"/>
        <v>113583.50653964396</v>
      </c>
      <c r="AD210" s="90">
        <f t="shared" si="35"/>
        <v>790.24179763546408</v>
      </c>
      <c r="AE210" s="14">
        <f t="shared" si="42"/>
        <v>236.63230529092493</v>
      </c>
      <c r="AF210" s="90">
        <f t="shared" si="43"/>
        <v>553.60949234453915</v>
      </c>
      <c r="AG210" s="90">
        <f t="shared" si="44"/>
        <v>113029.89704729943</v>
      </c>
      <c r="AH210" s="1">
        <f t="shared" si="45"/>
        <v>190</v>
      </c>
      <c r="AI210" s="47">
        <f t="shared" si="46"/>
        <v>0</v>
      </c>
    </row>
    <row r="211" spans="20:35" x14ac:dyDescent="0.25">
      <c r="T211" s="12">
        <v>191</v>
      </c>
      <c r="U211" s="90"/>
      <c r="V211" s="90">
        <f t="shared" si="36"/>
        <v>46277.973707850986</v>
      </c>
      <c r="W211" s="90">
        <f t="shared" si="37"/>
        <v>1189.9684226933848</v>
      </c>
      <c r="X211" s="14">
        <f t="shared" si="38"/>
        <v>134.97742331456539</v>
      </c>
      <c r="Y211" s="90">
        <f t="shared" si="39"/>
        <v>1054.9909993788194</v>
      </c>
      <c r="Z211" s="90">
        <f t="shared" si="40"/>
        <v>45222.982708472169</v>
      </c>
      <c r="AA211" s="12">
        <v>191</v>
      </c>
      <c r="AB211" s="90"/>
      <c r="AC211" s="90">
        <f t="shared" si="41"/>
        <v>113029.89704729943</v>
      </c>
      <c r="AD211" s="90">
        <f t="shared" si="35"/>
        <v>790.24179763546408</v>
      </c>
      <c r="AE211" s="14">
        <f t="shared" si="42"/>
        <v>235.47895218187384</v>
      </c>
      <c r="AF211" s="90">
        <f t="shared" si="43"/>
        <v>554.76284545359022</v>
      </c>
      <c r="AG211" s="90">
        <f t="shared" si="44"/>
        <v>112475.13420184584</v>
      </c>
      <c r="AH211" s="1">
        <f t="shared" si="45"/>
        <v>191</v>
      </c>
      <c r="AI211" s="47">
        <f t="shared" si="46"/>
        <v>0</v>
      </c>
    </row>
    <row r="212" spans="20:35" x14ac:dyDescent="0.25">
      <c r="T212" s="12">
        <v>192</v>
      </c>
      <c r="U212" s="90">
        <f>C37</f>
        <v>0</v>
      </c>
      <c r="V212" s="90">
        <f t="shared" si="36"/>
        <v>45222.982708472169</v>
      </c>
      <c r="W212" s="90">
        <f t="shared" si="37"/>
        <v>1189.9684226933848</v>
      </c>
      <c r="X212" s="14">
        <f t="shared" si="38"/>
        <v>131.90036623304385</v>
      </c>
      <c r="Y212" s="90">
        <f t="shared" si="39"/>
        <v>1058.068056460341</v>
      </c>
      <c r="Z212" s="90">
        <f t="shared" si="40"/>
        <v>44164.91465201183</v>
      </c>
      <c r="AA212" s="12">
        <v>192</v>
      </c>
      <c r="AB212" s="90">
        <f>K37</f>
        <v>0</v>
      </c>
      <c r="AC212" s="90">
        <f t="shared" si="41"/>
        <v>112475.13420184584</v>
      </c>
      <c r="AD212" s="90">
        <f t="shared" si="35"/>
        <v>790.24179763546408</v>
      </c>
      <c r="AE212" s="14">
        <f t="shared" si="42"/>
        <v>234.32319625384551</v>
      </c>
      <c r="AF212" s="90">
        <f t="shared" si="43"/>
        <v>555.9186013816186</v>
      </c>
      <c r="AG212" s="90">
        <f t="shared" si="44"/>
        <v>111919.21560046422</v>
      </c>
      <c r="AH212" s="1">
        <f t="shared" si="45"/>
        <v>192</v>
      </c>
      <c r="AI212" s="47">
        <f t="shared" si="46"/>
        <v>0</v>
      </c>
    </row>
    <row r="213" spans="20:35" x14ac:dyDescent="0.25">
      <c r="T213" s="12">
        <v>193</v>
      </c>
      <c r="U213" s="90"/>
      <c r="V213" s="90">
        <f t="shared" si="36"/>
        <v>44164.91465201183</v>
      </c>
      <c r="W213" s="90">
        <f t="shared" si="37"/>
        <v>1189.9684226933848</v>
      </c>
      <c r="X213" s="14">
        <f t="shared" si="38"/>
        <v>128.81433440170119</v>
      </c>
      <c r="Y213" s="90">
        <f t="shared" si="39"/>
        <v>1061.1540882916836</v>
      </c>
      <c r="Z213" s="90">
        <f t="shared" si="40"/>
        <v>43103.760563720149</v>
      </c>
      <c r="AA213" s="12">
        <v>193</v>
      </c>
      <c r="AB213" s="90"/>
      <c r="AC213" s="90">
        <f t="shared" si="41"/>
        <v>111919.21560046422</v>
      </c>
      <c r="AD213" s="90">
        <f t="shared" ref="AD213:AD276" si="47">IF(AC213&gt;PMT($M$5/12,$M$8*12,-$M$6,0,)+AB213+$M$10,PMT($M$5/12,$M$8*12,-$M$6,0,)+AB213+$M$10,AC213+AE213)</f>
        <v>790.24179763546408</v>
      </c>
      <c r="AE213" s="14">
        <f t="shared" si="42"/>
        <v>233.16503250096716</v>
      </c>
      <c r="AF213" s="90">
        <f t="shared" si="43"/>
        <v>557.0767651344969</v>
      </c>
      <c r="AG213" s="90">
        <f t="shared" si="44"/>
        <v>111362.13883532972</v>
      </c>
      <c r="AH213" s="1">
        <f t="shared" si="45"/>
        <v>193</v>
      </c>
      <c r="AI213" s="47">
        <f t="shared" si="46"/>
        <v>0</v>
      </c>
    </row>
    <row r="214" spans="20:35" x14ac:dyDescent="0.25">
      <c r="T214" s="12">
        <v>194</v>
      </c>
      <c r="U214" s="90"/>
      <c r="V214" s="90">
        <f t="shared" ref="V214:V277" si="48">Z213</f>
        <v>43103.760563720149</v>
      </c>
      <c r="W214" s="90">
        <f t="shared" ref="W214:W277" si="49">IF(V214&gt;PMT($E$5/12,$E$8*12,-$E$6,0,)+U214+$E$9,PMT($E$5/12,$E$8*12,-$E$6,0,)+U214+$E$9,V214+X214)</f>
        <v>1189.9684226933848</v>
      </c>
      <c r="X214" s="14">
        <f t="shared" ref="X214:X277" si="50">V214*$E$5/12</f>
        <v>125.71930164418377</v>
      </c>
      <c r="Y214" s="90">
        <f t="shared" ref="Y214:Y277" si="51">W214-X214</f>
        <v>1064.249121049201</v>
      </c>
      <c r="Z214" s="90">
        <f t="shared" ref="Z214:Z277" si="52">V214-Y214</f>
        <v>42039.511442670948</v>
      </c>
      <c r="AA214" s="12">
        <v>194</v>
      </c>
      <c r="AB214" s="90"/>
      <c r="AC214" s="90">
        <f t="shared" ref="AC214:AC277" si="53">AG213</f>
        <v>111362.13883532972</v>
      </c>
      <c r="AD214" s="90">
        <f t="shared" si="47"/>
        <v>790.24179763546408</v>
      </c>
      <c r="AE214" s="14">
        <f t="shared" ref="AE214:AE277" si="54">AC214*$M$5/12</f>
        <v>232.00445590693695</v>
      </c>
      <c r="AF214" s="90">
        <f t="shared" ref="AF214:AF277" si="55">AD214-AE214</f>
        <v>558.2373417285271</v>
      </c>
      <c r="AG214" s="90">
        <f t="shared" ref="AG214:AG277" si="56">AC214-AF214</f>
        <v>110803.9014936012</v>
      </c>
      <c r="AH214" s="1">
        <f t="shared" ref="AH214:AH277" si="57">AA214</f>
        <v>194</v>
      </c>
      <c r="AI214" s="47">
        <f t="shared" si="46"/>
        <v>0</v>
      </c>
    </row>
    <row r="215" spans="20:35" x14ac:dyDescent="0.25">
      <c r="T215" s="12">
        <v>195</v>
      </c>
      <c r="U215" s="90"/>
      <c r="V215" s="90">
        <f t="shared" si="48"/>
        <v>42039.511442670948</v>
      </c>
      <c r="W215" s="90">
        <f t="shared" si="49"/>
        <v>1189.9684226933848</v>
      </c>
      <c r="X215" s="14">
        <f t="shared" si="50"/>
        <v>122.61524170779028</v>
      </c>
      <c r="Y215" s="90">
        <f t="shared" si="51"/>
        <v>1067.3531809855945</v>
      </c>
      <c r="Z215" s="90">
        <f t="shared" si="52"/>
        <v>40972.158261685356</v>
      </c>
      <c r="AA215" s="12">
        <v>195</v>
      </c>
      <c r="AB215" s="90"/>
      <c r="AC215" s="90">
        <f t="shared" si="53"/>
        <v>110803.9014936012</v>
      </c>
      <c r="AD215" s="90">
        <f t="shared" si="47"/>
        <v>790.24179763546408</v>
      </c>
      <c r="AE215" s="14">
        <f t="shared" si="54"/>
        <v>230.84146144500252</v>
      </c>
      <c r="AF215" s="90">
        <f t="shared" si="55"/>
        <v>559.40033619046153</v>
      </c>
      <c r="AG215" s="90">
        <f t="shared" si="56"/>
        <v>110244.50115741073</v>
      </c>
      <c r="AH215" s="1">
        <f t="shared" si="57"/>
        <v>195</v>
      </c>
      <c r="AI215" s="47">
        <f t="shared" ref="AI215:AI278" si="58">IF(X215&gt;=AE215,(AI214+(X215-AE215)),0)</f>
        <v>0</v>
      </c>
    </row>
    <row r="216" spans="20:35" x14ac:dyDescent="0.25">
      <c r="T216" s="12">
        <v>196</v>
      </c>
      <c r="U216" s="90"/>
      <c r="V216" s="90">
        <f t="shared" si="48"/>
        <v>40972.158261685356</v>
      </c>
      <c r="W216" s="90">
        <f t="shared" si="49"/>
        <v>1189.9684226933848</v>
      </c>
      <c r="X216" s="14">
        <f t="shared" si="50"/>
        <v>119.50212826324896</v>
      </c>
      <c r="Y216" s="90">
        <f t="shared" si="51"/>
        <v>1070.4662944301358</v>
      </c>
      <c r="Z216" s="90">
        <f t="shared" si="52"/>
        <v>39901.691967255218</v>
      </c>
      <c r="AA216" s="12">
        <v>196</v>
      </c>
      <c r="AB216" s="90"/>
      <c r="AC216" s="90">
        <f t="shared" si="53"/>
        <v>110244.50115741073</v>
      </c>
      <c r="AD216" s="90">
        <f t="shared" si="47"/>
        <v>790.24179763546408</v>
      </c>
      <c r="AE216" s="14">
        <f t="shared" si="54"/>
        <v>229.67604407793905</v>
      </c>
      <c r="AF216" s="90">
        <f t="shared" si="55"/>
        <v>560.565753557525</v>
      </c>
      <c r="AG216" s="90">
        <f t="shared" si="56"/>
        <v>109683.9354038532</v>
      </c>
      <c r="AH216" s="1">
        <f t="shared" si="57"/>
        <v>196</v>
      </c>
      <c r="AI216" s="47">
        <f t="shared" si="58"/>
        <v>0</v>
      </c>
    </row>
    <row r="217" spans="20:35" x14ac:dyDescent="0.25">
      <c r="T217" s="12">
        <v>197</v>
      </c>
      <c r="U217" s="90"/>
      <c r="V217" s="90">
        <f t="shared" si="48"/>
        <v>39901.691967255218</v>
      </c>
      <c r="W217" s="90">
        <f t="shared" si="49"/>
        <v>1189.9684226933848</v>
      </c>
      <c r="X217" s="14">
        <f t="shared" si="50"/>
        <v>116.37993490449441</v>
      </c>
      <c r="Y217" s="90">
        <f t="shared" si="51"/>
        <v>1073.5884877888905</v>
      </c>
      <c r="Z217" s="90">
        <f t="shared" si="52"/>
        <v>38828.103479466328</v>
      </c>
      <c r="AA217" s="12">
        <v>197</v>
      </c>
      <c r="AB217" s="90"/>
      <c r="AC217" s="90">
        <f t="shared" si="53"/>
        <v>109683.9354038532</v>
      </c>
      <c r="AD217" s="90">
        <f t="shared" si="47"/>
        <v>790.24179763546408</v>
      </c>
      <c r="AE217" s="14">
        <f t="shared" si="54"/>
        <v>228.50819875802753</v>
      </c>
      <c r="AF217" s="90">
        <f t="shared" si="55"/>
        <v>561.73359887743652</v>
      </c>
      <c r="AG217" s="90">
        <f t="shared" si="56"/>
        <v>109122.20180497576</v>
      </c>
      <c r="AH217" s="1">
        <f t="shared" si="57"/>
        <v>197</v>
      </c>
      <c r="AI217" s="47">
        <f t="shared" si="58"/>
        <v>0</v>
      </c>
    </row>
    <row r="218" spans="20:35" x14ac:dyDescent="0.25">
      <c r="T218" s="12">
        <v>198</v>
      </c>
      <c r="U218" s="90"/>
      <c r="V218" s="90">
        <f t="shared" si="48"/>
        <v>38828.103479466328</v>
      </c>
      <c r="W218" s="90">
        <f t="shared" si="49"/>
        <v>1189.9684226933848</v>
      </c>
      <c r="X218" s="14">
        <f t="shared" si="50"/>
        <v>113.24863514844346</v>
      </c>
      <c r="Y218" s="90">
        <f t="shared" si="51"/>
        <v>1076.7197875449413</v>
      </c>
      <c r="Z218" s="90">
        <f t="shared" si="52"/>
        <v>37751.383691921386</v>
      </c>
      <c r="AA218" s="12">
        <v>198</v>
      </c>
      <c r="AB218" s="90"/>
      <c r="AC218" s="90">
        <f t="shared" si="53"/>
        <v>109122.20180497576</v>
      </c>
      <c r="AD218" s="90">
        <f t="shared" si="47"/>
        <v>790.24179763546408</v>
      </c>
      <c r="AE218" s="14">
        <f t="shared" si="54"/>
        <v>227.33792042703286</v>
      </c>
      <c r="AF218" s="90">
        <f t="shared" si="55"/>
        <v>562.90387720843125</v>
      </c>
      <c r="AG218" s="90">
        <f t="shared" si="56"/>
        <v>108559.29792776733</v>
      </c>
      <c r="AH218" s="1">
        <f t="shared" si="57"/>
        <v>198</v>
      </c>
      <c r="AI218" s="47">
        <f t="shared" si="58"/>
        <v>0</v>
      </c>
    </row>
    <row r="219" spans="20:35" x14ac:dyDescent="0.25">
      <c r="T219" s="12">
        <v>199</v>
      </c>
      <c r="U219" s="90"/>
      <c r="V219" s="90">
        <f t="shared" si="48"/>
        <v>37751.383691921386</v>
      </c>
      <c r="W219" s="90">
        <f t="shared" si="49"/>
        <v>1189.9684226933848</v>
      </c>
      <c r="X219" s="14">
        <f t="shared" si="50"/>
        <v>110.10820243477072</v>
      </c>
      <c r="Y219" s="90">
        <f t="shared" si="51"/>
        <v>1079.8602202586142</v>
      </c>
      <c r="Z219" s="90">
        <f t="shared" si="52"/>
        <v>36671.523471662775</v>
      </c>
      <c r="AA219" s="12">
        <v>199</v>
      </c>
      <c r="AB219" s="90"/>
      <c r="AC219" s="90">
        <f t="shared" si="53"/>
        <v>108559.29792776733</v>
      </c>
      <c r="AD219" s="90">
        <f t="shared" si="47"/>
        <v>790.24179763546408</v>
      </c>
      <c r="AE219" s="14">
        <f t="shared" si="54"/>
        <v>226.16520401618195</v>
      </c>
      <c r="AF219" s="90">
        <f t="shared" si="55"/>
        <v>564.07659361928211</v>
      </c>
      <c r="AG219" s="90">
        <f t="shared" si="56"/>
        <v>107995.22133414805</v>
      </c>
      <c r="AH219" s="1">
        <f t="shared" si="57"/>
        <v>199</v>
      </c>
      <c r="AI219" s="47">
        <f t="shared" si="58"/>
        <v>0</v>
      </c>
    </row>
    <row r="220" spans="20:35" x14ac:dyDescent="0.25">
      <c r="T220" s="12">
        <v>200</v>
      </c>
      <c r="U220" s="90"/>
      <c r="V220" s="90">
        <f t="shared" si="48"/>
        <v>36671.523471662775</v>
      </c>
      <c r="W220" s="90">
        <f t="shared" si="49"/>
        <v>1189.9684226933848</v>
      </c>
      <c r="X220" s="14">
        <f t="shared" si="50"/>
        <v>106.95861012568309</v>
      </c>
      <c r="Y220" s="90">
        <f t="shared" si="51"/>
        <v>1083.0098125677018</v>
      </c>
      <c r="Z220" s="90">
        <f t="shared" si="52"/>
        <v>35588.513659095071</v>
      </c>
      <c r="AA220" s="12">
        <v>200</v>
      </c>
      <c r="AB220" s="90"/>
      <c r="AC220" s="90">
        <f t="shared" si="53"/>
        <v>107995.22133414805</v>
      </c>
      <c r="AD220" s="90">
        <f t="shared" si="47"/>
        <v>790.24179763546408</v>
      </c>
      <c r="AE220" s="14">
        <f t="shared" si="54"/>
        <v>224.99004444614181</v>
      </c>
      <c r="AF220" s="90">
        <f t="shared" si="55"/>
        <v>565.25175318932224</v>
      </c>
      <c r="AG220" s="90">
        <f t="shared" si="56"/>
        <v>107429.96958095873</v>
      </c>
      <c r="AH220" s="1">
        <f t="shared" si="57"/>
        <v>200</v>
      </c>
      <c r="AI220" s="47">
        <f t="shared" si="58"/>
        <v>0</v>
      </c>
    </row>
    <row r="221" spans="20:35" x14ac:dyDescent="0.25">
      <c r="T221" s="12">
        <v>201</v>
      </c>
      <c r="U221" s="90"/>
      <c r="V221" s="90">
        <f t="shared" si="48"/>
        <v>35588.513659095071</v>
      </c>
      <c r="W221" s="90">
        <f t="shared" si="49"/>
        <v>1189.9684226933848</v>
      </c>
      <c r="X221" s="14">
        <f t="shared" si="50"/>
        <v>103.79983150569397</v>
      </c>
      <c r="Y221" s="90">
        <f t="shared" si="51"/>
        <v>1086.1685911876909</v>
      </c>
      <c r="Z221" s="90">
        <f t="shared" si="52"/>
        <v>34502.345067907379</v>
      </c>
      <c r="AA221" s="12">
        <v>201</v>
      </c>
      <c r="AB221" s="90"/>
      <c r="AC221" s="90">
        <f t="shared" si="53"/>
        <v>107429.96958095873</v>
      </c>
      <c r="AD221" s="90">
        <f t="shared" si="47"/>
        <v>790.24179763546408</v>
      </c>
      <c r="AE221" s="14">
        <f t="shared" si="54"/>
        <v>223.81243662699737</v>
      </c>
      <c r="AF221" s="90">
        <f t="shared" si="55"/>
        <v>566.42936100846669</v>
      </c>
      <c r="AG221" s="90">
        <f t="shared" si="56"/>
        <v>106863.54021995026</v>
      </c>
      <c r="AH221" s="1">
        <f t="shared" si="57"/>
        <v>201</v>
      </c>
      <c r="AI221" s="47">
        <f t="shared" si="58"/>
        <v>0</v>
      </c>
    </row>
    <row r="222" spans="20:35" x14ac:dyDescent="0.25">
      <c r="T222" s="12">
        <v>202</v>
      </c>
      <c r="U222" s="90"/>
      <c r="V222" s="90">
        <f t="shared" si="48"/>
        <v>34502.345067907379</v>
      </c>
      <c r="W222" s="90">
        <f t="shared" si="49"/>
        <v>1189.9684226933848</v>
      </c>
      <c r="X222" s="14">
        <f t="shared" si="50"/>
        <v>100.63183978139654</v>
      </c>
      <c r="Y222" s="90">
        <f t="shared" si="51"/>
        <v>1089.3365829119882</v>
      </c>
      <c r="Z222" s="90">
        <f t="shared" si="52"/>
        <v>33413.008484995393</v>
      </c>
      <c r="AA222" s="12">
        <v>202</v>
      </c>
      <c r="AB222" s="90"/>
      <c r="AC222" s="90">
        <f t="shared" si="53"/>
        <v>106863.54021995026</v>
      </c>
      <c r="AD222" s="90">
        <f t="shared" si="47"/>
        <v>790.24179763546408</v>
      </c>
      <c r="AE222" s="14">
        <f t="shared" si="54"/>
        <v>222.63237545822972</v>
      </c>
      <c r="AF222" s="90">
        <f t="shared" si="55"/>
        <v>567.60942217723436</v>
      </c>
      <c r="AG222" s="90">
        <f t="shared" si="56"/>
        <v>106295.93079777302</v>
      </c>
      <c r="AH222" s="1">
        <f t="shared" si="57"/>
        <v>202</v>
      </c>
      <c r="AI222" s="47">
        <f t="shared" si="58"/>
        <v>0</v>
      </c>
    </row>
    <row r="223" spans="20:35" x14ac:dyDescent="0.25">
      <c r="T223" s="12">
        <v>203</v>
      </c>
      <c r="U223" s="90"/>
      <c r="V223" s="90">
        <f t="shared" si="48"/>
        <v>33413.008484995393</v>
      </c>
      <c r="W223" s="90">
        <f t="shared" si="49"/>
        <v>1189.9684226933848</v>
      </c>
      <c r="X223" s="14">
        <f t="shared" si="50"/>
        <v>97.454608081236572</v>
      </c>
      <c r="Y223" s="90">
        <f t="shared" si="51"/>
        <v>1092.5138146121483</v>
      </c>
      <c r="Z223" s="90">
        <f t="shared" si="52"/>
        <v>32320.494670383243</v>
      </c>
      <c r="AA223" s="12">
        <v>203</v>
      </c>
      <c r="AB223" s="90"/>
      <c r="AC223" s="90">
        <f t="shared" si="53"/>
        <v>106295.93079777302</v>
      </c>
      <c r="AD223" s="90">
        <f t="shared" si="47"/>
        <v>790.24179763546408</v>
      </c>
      <c r="AE223" s="14">
        <f t="shared" si="54"/>
        <v>221.44985582869381</v>
      </c>
      <c r="AF223" s="90">
        <f t="shared" si="55"/>
        <v>568.7919418067703</v>
      </c>
      <c r="AG223" s="90">
        <f t="shared" si="56"/>
        <v>105727.13885596624</v>
      </c>
      <c r="AH223" s="1">
        <f t="shared" si="57"/>
        <v>203</v>
      </c>
      <c r="AI223" s="47">
        <f t="shared" si="58"/>
        <v>0</v>
      </c>
    </row>
    <row r="224" spans="20:35" x14ac:dyDescent="0.25">
      <c r="T224" s="12">
        <v>204</v>
      </c>
      <c r="U224" s="90">
        <f>C38</f>
        <v>0</v>
      </c>
      <c r="V224" s="90">
        <f t="shared" si="48"/>
        <v>32320.494670383243</v>
      </c>
      <c r="W224" s="90">
        <f t="shared" si="49"/>
        <v>1189.9684226933848</v>
      </c>
      <c r="X224" s="14">
        <f t="shared" si="50"/>
        <v>94.26810945528446</v>
      </c>
      <c r="Y224" s="90">
        <f t="shared" si="51"/>
        <v>1095.7003132381003</v>
      </c>
      <c r="Z224" s="90">
        <f t="shared" si="52"/>
        <v>31224.794357145143</v>
      </c>
      <c r="AA224" s="12">
        <v>204</v>
      </c>
      <c r="AB224" s="90">
        <f>K38</f>
        <v>0</v>
      </c>
      <c r="AC224" s="90">
        <f t="shared" si="53"/>
        <v>105727.13885596624</v>
      </c>
      <c r="AD224" s="90">
        <f t="shared" si="47"/>
        <v>790.24179763546408</v>
      </c>
      <c r="AE224" s="14">
        <f t="shared" si="54"/>
        <v>220.26487261659636</v>
      </c>
      <c r="AF224" s="90">
        <f t="shared" si="55"/>
        <v>569.97692501886775</v>
      </c>
      <c r="AG224" s="90">
        <f t="shared" si="56"/>
        <v>105157.16193094738</v>
      </c>
      <c r="AH224" s="1">
        <f t="shared" si="57"/>
        <v>204</v>
      </c>
      <c r="AI224" s="47">
        <f t="shared" si="58"/>
        <v>0</v>
      </c>
    </row>
    <row r="225" spans="20:35" x14ac:dyDescent="0.25">
      <c r="T225" s="12">
        <v>205</v>
      </c>
      <c r="U225" s="90"/>
      <c r="V225" s="90">
        <f t="shared" si="48"/>
        <v>31224.794357145143</v>
      </c>
      <c r="W225" s="90">
        <f t="shared" si="49"/>
        <v>1189.9684226933848</v>
      </c>
      <c r="X225" s="14">
        <f t="shared" si="50"/>
        <v>91.072316875006678</v>
      </c>
      <c r="Y225" s="90">
        <f t="shared" si="51"/>
        <v>1098.8961058183781</v>
      </c>
      <c r="Z225" s="90">
        <f t="shared" si="52"/>
        <v>30125.898251326766</v>
      </c>
      <c r="AA225" s="12">
        <v>205</v>
      </c>
      <c r="AB225" s="90"/>
      <c r="AC225" s="90">
        <f t="shared" si="53"/>
        <v>105157.16193094738</v>
      </c>
      <c r="AD225" s="90">
        <f t="shared" si="47"/>
        <v>790.24179763546408</v>
      </c>
      <c r="AE225" s="14">
        <f t="shared" si="54"/>
        <v>219.07742068947371</v>
      </c>
      <c r="AF225" s="90">
        <f t="shared" si="55"/>
        <v>571.1643769459904</v>
      </c>
      <c r="AG225" s="90">
        <f t="shared" si="56"/>
        <v>104585.99755400138</v>
      </c>
      <c r="AH225" s="1">
        <f t="shared" si="57"/>
        <v>205</v>
      </c>
      <c r="AI225" s="47">
        <f t="shared" si="58"/>
        <v>0</v>
      </c>
    </row>
    <row r="226" spans="20:35" x14ac:dyDescent="0.25">
      <c r="T226" s="12">
        <v>206</v>
      </c>
      <c r="U226" s="90"/>
      <c r="V226" s="90">
        <f t="shared" si="48"/>
        <v>30125.898251326766</v>
      </c>
      <c r="W226" s="90">
        <f t="shared" si="49"/>
        <v>1189.9684226933848</v>
      </c>
      <c r="X226" s="14">
        <f t="shared" si="50"/>
        <v>87.86720323303642</v>
      </c>
      <c r="Y226" s="90">
        <f t="shared" si="51"/>
        <v>1102.1012194603484</v>
      </c>
      <c r="Z226" s="90">
        <f t="shared" si="52"/>
        <v>29023.797031866416</v>
      </c>
      <c r="AA226" s="12">
        <v>206</v>
      </c>
      <c r="AB226" s="90"/>
      <c r="AC226" s="90">
        <f t="shared" si="53"/>
        <v>104585.99755400138</v>
      </c>
      <c r="AD226" s="90">
        <f t="shared" si="47"/>
        <v>790.24179763546408</v>
      </c>
      <c r="AE226" s="14">
        <f t="shared" si="54"/>
        <v>217.88749490416956</v>
      </c>
      <c r="AF226" s="90">
        <f t="shared" si="55"/>
        <v>572.35430273129452</v>
      </c>
      <c r="AG226" s="90">
        <f t="shared" si="56"/>
        <v>104013.64325127008</v>
      </c>
      <c r="AH226" s="1">
        <f t="shared" si="57"/>
        <v>206</v>
      </c>
      <c r="AI226" s="47">
        <f t="shared" si="58"/>
        <v>0</v>
      </c>
    </row>
    <row r="227" spans="20:35" x14ac:dyDescent="0.25">
      <c r="T227" s="12">
        <v>207</v>
      </c>
      <c r="U227" s="90"/>
      <c r="V227" s="90">
        <f t="shared" si="48"/>
        <v>29023.797031866416</v>
      </c>
      <c r="W227" s="90">
        <f t="shared" si="49"/>
        <v>1189.9684226933848</v>
      </c>
      <c r="X227" s="14">
        <f t="shared" si="50"/>
        <v>84.652741342943713</v>
      </c>
      <c r="Y227" s="90">
        <f t="shared" si="51"/>
        <v>1105.3156813504411</v>
      </c>
      <c r="Z227" s="90">
        <f t="shared" si="52"/>
        <v>27918.481350515976</v>
      </c>
      <c r="AA227" s="12">
        <v>207</v>
      </c>
      <c r="AB227" s="90"/>
      <c r="AC227" s="90">
        <f t="shared" si="53"/>
        <v>104013.64325127008</v>
      </c>
      <c r="AD227" s="90">
        <f t="shared" si="47"/>
        <v>790.24179763546408</v>
      </c>
      <c r="AE227" s="14">
        <f t="shared" si="54"/>
        <v>216.6950901068127</v>
      </c>
      <c r="AF227" s="90">
        <f t="shared" si="55"/>
        <v>573.54670752865138</v>
      </c>
      <c r="AG227" s="90">
        <f t="shared" si="56"/>
        <v>103440.09654374143</v>
      </c>
      <c r="AH227" s="1">
        <f t="shared" si="57"/>
        <v>207</v>
      </c>
      <c r="AI227" s="47">
        <f t="shared" si="58"/>
        <v>0</v>
      </c>
    </row>
    <row r="228" spans="20:35" x14ac:dyDescent="0.25">
      <c r="T228" s="12">
        <v>208</v>
      </c>
      <c r="U228" s="90"/>
      <c r="V228" s="90">
        <f t="shared" si="48"/>
        <v>27918.481350515976</v>
      </c>
      <c r="W228" s="90">
        <f t="shared" si="49"/>
        <v>1189.9684226933848</v>
      </c>
      <c r="X228" s="14">
        <f t="shared" si="50"/>
        <v>81.42890393900494</v>
      </c>
      <c r="Y228" s="90">
        <f t="shared" si="51"/>
        <v>1108.53951875438</v>
      </c>
      <c r="Z228" s="90">
        <f t="shared" si="52"/>
        <v>26809.941831761596</v>
      </c>
      <c r="AA228" s="12">
        <v>208</v>
      </c>
      <c r="AB228" s="90"/>
      <c r="AC228" s="90">
        <f t="shared" si="53"/>
        <v>103440.09654374143</v>
      </c>
      <c r="AD228" s="90">
        <f t="shared" si="47"/>
        <v>790.24179763546408</v>
      </c>
      <c r="AE228" s="14">
        <f t="shared" si="54"/>
        <v>215.50020113279467</v>
      </c>
      <c r="AF228" s="90">
        <f t="shared" si="55"/>
        <v>574.74159650266938</v>
      </c>
      <c r="AG228" s="90">
        <f t="shared" si="56"/>
        <v>102865.35494723875</v>
      </c>
      <c r="AH228" s="1">
        <f t="shared" si="57"/>
        <v>208</v>
      </c>
      <c r="AI228" s="47">
        <f t="shared" si="58"/>
        <v>0</v>
      </c>
    </row>
    <row r="229" spans="20:35" x14ac:dyDescent="0.25">
      <c r="T229" s="12">
        <v>209</v>
      </c>
      <c r="U229" s="90"/>
      <c r="V229" s="90">
        <f t="shared" si="48"/>
        <v>26809.941831761596</v>
      </c>
      <c r="W229" s="90">
        <f t="shared" si="49"/>
        <v>1189.9684226933848</v>
      </c>
      <c r="X229" s="14">
        <f t="shared" si="50"/>
        <v>78.195663675971332</v>
      </c>
      <c r="Y229" s="90">
        <f t="shared" si="51"/>
        <v>1111.7727590174136</v>
      </c>
      <c r="Z229" s="90">
        <f t="shared" si="52"/>
        <v>25698.169072744182</v>
      </c>
      <c r="AA229" s="12">
        <v>209</v>
      </c>
      <c r="AB229" s="90"/>
      <c r="AC229" s="90">
        <f t="shared" si="53"/>
        <v>102865.35494723875</v>
      </c>
      <c r="AD229" s="90">
        <f t="shared" si="47"/>
        <v>790.24179763546408</v>
      </c>
      <c r="AE229" s="14">
        <f t="shared" si="54"/>
        <v>214.3028228067474</v>
      </c>
      <c r="AF229" s="90">
        <f t="shared" si="55"/>
        <v>575.93897482871671</v>
      </c>
      <c r="AG229" s="90">
        <f t="shared" si="56"/>
        <v>102289.41597241003</v>
      </c>
      <c r="AH229" s="1">
        <f t="shared" si="57"/>
        <v>209</v>
      </c>
      <c r="AI229" s="47">
        <f t="shared" si="58"/>
        <v>0</v>
      </c>
    </row>
    <row r="230" spans="20:35" x14ac:dyDescent="0.25">
      <c r="T230" s="12">
        <v>210</v>
      </c>
      <c r="U230" s="90"/>
      <c r="V230" s="90">
        <f t="shared" si="48"/>
        <v>25698.169072744182</v>
      </c>
      <c r="W230" s="90">
        <f t="shared" si="49"/>
        <v>1189.9684226933848</v>
      </c>
      <c r="X230" s="14">
        <f t="shared" si="50"/>
        <v>74.952993128837207</v>
      </c>
      <c r="Y230" s="90">
        <f t="shared" si="51"/>
        <v>1115.0154295645475</v>
      </c>
      <c r="Z230" s="90">
        <f t="shared" si="52"/>
        <v>24583.153643179634</v>
      </c>
      <c r="AA230" s="12">
        <v>210</v>
      </c>
      <c r="AB230" s="90"/>
      <c r="AC230" s="90">
        <f t="shared" si="53"/>
        <v>102289.41597241003</v>
      </c>
      <c r="AD230" s="90">
        <f t="shared" si="47"/>
        <v>790.24179763546408</v>
      </c>
      <c r="AE230" s="14">
        <f t="shared" si="54"/>
        <v>213.10294994252092</v>
      </c>
      <c r="AF230" s="90">
        <f t="shared" si="55"/>
        <v>577.13884769294316</v>
      </c>
      <c r="AG230" s="90">
        <f t="shared" si="56"/>
        <v>101712.27712471709</v>
      </c>
      <c r="AH230" s="1">
        <f t="shared" si="57"/>
        <v>210</v>
      </c>
      <c r="AI230" s="47">
        <f t="shared" si="58"/>
        <v>0</v>
      </c>
    </row>
    <row r="231" spans="20:35" x14ac:dyDescent="0.25">
      <c r="T231" s="12">
        <v>211</v>
      </c>
      <c r="U231" s="90"/>
      <c r="V231" s="90">
        <f t="shared" si="48"/>
        <v>24583.153643179634</v>
      </c>
      <c r="W231" s="90">
        <f t="shared" si="49"/>
        <v>1189.9684226933848</v>
      </c>
      <c r="X231" s="14">
        <f t="shared" si="50"/>
        <v>71.700864792607277</v>
      </c>
      <c r="Y231" s="90">
        <f t="shared" si="51"/>
        <v>1118.2675579007775</v>
      </c>
      <c r="Z231" s="90">
        <f t="shared" si="52"/>
        <v>23464.886085278857</v>
      </c>
      <c r="AA231" s="12">
        <v>211</v>
      </c>
      <c r="AB231" s="90"/>
      <c r="AC231" s="90">
        <f t="shared" si="53"/>
        <v>101712.27712471709</v>
      </c>
      <c r="AD231" s="90">
        <f t="shared" si="47"/>
        <v>790.24179763546408</v>
      </c>
      <c r="AE231" s="14">
        <f t="shared" si="54"/>
        <v>211.90057734316062</v>
      </c>
      <c r="AF231" s="90">
        <f t="shared" si="55"/>
        <v>578.34122029230343</v>
      </c>
      <c r="AG231" s="90">
        <f t="shared" si="56"/>
        <v>101133.93590442478</v>
      </c>
      <c r="AH231" s="1">
        <f t="shared" si="57"/>
        <v>211</v>
      </c>
      <c r="AI231" s="47">
        <f t="shared" si="58"/>
        <v>0</v>
      </c>
    </row>
    <row r="232" spans="20:35" x14ac:dyDescent="0.25">
      <c r="T232" s="12">
        <v>212</v>
      </c>
      <c r="U232" s="90"/>
      <c r="V232" s="90">
        <f t="shared" si="48"/>
        <v>23464.886085278857</v>
      </c>
      <c r="W232" s="90">
        <f t="shared" si="49"/>
        <v>1189.9684226933848</v>
      </c>
      <c r="X232" s="14">
        <f t="shared" si="50"/>
        <v>68.439251082063336</v>
      </c>
      <c r="Y232" s="90">
        <f t="shared" si="51"/>
        <v>1121.5291716113215</v>
      </c>
      <c r="Z232" s="90">
        <f t="shared" si="52"/>
        <v>22343.356913667536</v>
      </c>
      <c r="AA232" s="12">
        <v>212</v>
      </c>
      <c r="AB232" s="90"/>
      <c r="AC232" s="90">
        <f t="shared" si="53"/>
        <v>101133.93590442478</v>
      </c>
      <c r="AD232" s="90">
        <f t="shared" si="47"/>
        <v>790.24179763546408</v>
      </c>
      <c r="AE232" s="14">
        <f t="shared" si="54"/>
        <v>210.695699800885</v>
      </c>
      <c r="AF232" s="90">
        <f t="shared" si="55"/>
        <v>579.54609783457909</v>
      </c>
      <c r="AG232" s="90">
        <f t="shared" si="56"/>
        <v>100554.3898065902</v>
      </c>
      <c r="AH232" s="1">
        <f t="shared" si="57"/>
        <v>212</v>
      </c>
      <c r="AI232" s="47">
        <f t="shared" si="58"/>
        <v>0</v>
      </c>
    </row>
    <row r="233" spans="20:35" x14ac:dyDescent="0.25">
      <c r="T233" s="12">
        <v>213</v>
      </c>
      <c r="U233" s="90"/>
      <c r="V233" s="90">
        <f t="shared" si="48"/>
        <v>22343.356913667536</v>
      </c>
      <c r="W233" s="90">
        <f t="shared" si="49"/>
        <v>1189.9684226933848</v>
      </c>
      <c r="X233" s="14">
        <f t="shared" si="50"/>
        <v>65.168124331530322</v>
      </c>
      <c r="Y233" s="90">
        <f t="shared" si="51"/>
        <v>1124.8002983618544</v>
      </c>
      <c r="Z233" s="90">
        <f t="shared" si="52"/>
        <v>21218.556615305682</v>
      </c>
      <c r="AA233" s="12">
        <v>213</v>
      </c>
      <c r="AB233" s="90"/>
      <c r="AC233" s="90">
        <f t="shared" si="53"/>
        <v>100554.3898065902</v>
      </c>
      <c r="AD233" s="90">
        <f t="shared" si="47"/>
        <v>790.24179763546408</v>
      </c>
      <c r="AE233" s="14">
        <f t="shared" si="54"/>
        <v>209.48831209706293</v>
      </c>
      <c r="AF233" s="90">
        <f t="shared" si="55"/>
        <v>580.75348553840115</v>
      </c>
      <c r="AG233" s="90">
        <f t="shared" si="56"/>
        <v>99973.636321051803</v>
      </c>
      <c r="AH233" s="1">
        <f t="shared" si="57"/>
        <v>213</v>
      </c>
      <c r="AI233" s="47">
        <f t="shared" si="58"/>
        <v>0</v>
      </c>
    </row>
    <row r="234" spans="20:35" x14ac:dyDescent="0.25">
      <c r="T234" s="12">
        <v>214</v>
      </c>
      <c r="U234" s="90"/>
      <c r="V234" s="90">
        <f t="shared" si="48"/>
        <v>21218.556615305682</v>
      </c>
      <c r="W234" s="90">
        <f t="shared" si="49"/>
        <v>1189.9684226933848</v>
      </c>
      <c r="X234" s="14">
        <f t="shared" si="50"/>
        <v>61.887456794641587</v>
      </c>
      <c r="Y234" s="90">
        <f t="shared" si="51"/>
        <v>1128.0809658987432</v>
      </c>
      <c r="Z234" s="90">
        <f t="shared" si="52"/>
        <v>20090.475649406941</v>
      </c>
      <c r="AA234" s="12">
        <v>214</v>
      </c>
      <c r="AB234" s="90"/>
      <c r="AC234" s="90">
        <f t="shared" si="53"/>
        <v>99973.636321051803</v>
      </c>
      <c r="AD234" s="90">
        <f t="shared" si="47"/>
        <v>790.24179763546408</v>
      </c>
      <c r="AE234" s="14">
        <f t="shared" si="54"/>
        <v>208.2784090021913</v>
      </c>
      <c r="AF234" s="90">
        <f t="shared" si="55"/>
        <v>581.96338863327276</v>
      </c>
      <c r="AG234" s="90">
        <f t="shared" si="56"/>
        <v>99391.672932418529</v>
      </c>
      <c r="AH234" s="1">
        <f t="shared" si="57"/>
        <v>214</v>
      </c>
      <c r="AI234" s="47">
        <f t="shared" si="58"/>
        <v>0</v>
      </c>
    </row>
    <row r="235" spans="20:35" x14ac:dyDescent="0.25">
      <c r="T235" s="12">
        <v>215</v>
      </c>
      <c r="U235" s="90"/>
      <c r="V235" s="90">
        <f t="shared" si="48"/>
        <v>20090.475649406941</v>
      </c>
      <c r="W235" s="90">
        <f t="shared" si="49"/>
        <v>1189.9684226933848</v>
      </c>
      <c r="X235" s="14">
        <f t="shared" si="50"/>
        <v>58.597220644103579</v>
      </c>
      <c r="Y235" s="90">
        <f t="shared" si="51"/>
        <v>1131.3712020492812</v>
      </c>
      <c r="Z235" s="90">
        <f t="shared" si="52"/>
        <v>18959.104447357659</v>
      </c>
      <c r="AA235" s="12">
        <v>215</v>
      </c>
      <c r="AB235" s="90"/>
      <c r="AC235" s="90">
        <f t="shared" si="53"/>
        <v>99391.672932418529</v>
      </c>
      <c r="AD235" s="90">
        <f t="shared" si="47"/>
        <v>790.24179763546408</v>
      </c>
      <c r="AE235" s="14">
        <f t="shared" si="54"/>
        <v>207.06598527587195</v>
      </c>
      <c r="AF235" s="90">
        <f t="shared" si="55"/>
        <v>583.1758123595921</v>
      </c>
      <c r="AG235" s="90">
        <f t="shared" si="56"/>
        <v>98808.497120058935</v>
      </c>
      <c r="AH235" s="1">
        <f t="shared" si="57"/>
        <v>215</v>
      </c>
      <c r="AI235" s="47">
        <f t="shared" si="58"/>
        <v>0</v>
      </c>
    </row>
    <row r="236" spans="20:35" x14ac:dyDescent="0.25">
      <c r="T236" s="12">
        <v>216</v>
      </c>
      <c r="U236" s="90">
        <f>C39</f>
        <v>0</v>
      </c>
      <c r="V236" s="90">
        <f t="shared" si="48"/>
        <v>18959.104447357659</v>
      </c>
      <c r="W236" s="90">
        <f t="shared" si="49"/>
        <v>1189.9684226933848</v>
      </c>
      <c r="X236" s="14">
        <f t="shared" si="50"/>
        <v>55.297387971459841</v>
      </c>
      <c r="Y236" s="90">
        <f t="shared" si="51"/>
        <v>1134.671034721925</v>
      </c>
      <c r="Z236" s="90">
        <f t="shared" si="52"/>
        <v>17824.433412635735</v>
      </c>
      <c r="AA236" s="12">
        <v>216</v>
      </c>
      <c r="AB236" s="90">
        <f>K39</f>
        <v>0</v>
      </c>
      <c r="AC236" s="90">
        <f t="shared" si="53"/>
        <v>98808.497120058935</v>
      </c>
      <c r="AD236" s="90">
        <f t="shared" si="47"/>
        <v>790.24179763546408</v>
      </c>
      <c r="AE236" s="14">
        <f t="shared" si="54"/>
        <v>205.85103566678947</v>
      </c>
      <c r="AF236" s="90">
        <f t="shared" si="55"/>
        <v>584.39076196867461</v>
      </c>
      <c r="AG236" s="90">
        <f t="shared" si="56"/>
        <v>98224.106358090256</v>
      </c>
      <c r="AH236" s="1">
        <f t="shared" si="57"/>
        <v>216</v>
      </c>
      <c r="AI236" s="47">
        <f t="shared" si="58"/>
        <v>0</v>
      </c>
    </row>
    <row r="237" spans="20:35" x14ac:dyDescent="0.25">
      <c r="T237" s="12">
        <v>217</v>
      </c>
      <c r="U237" s="90"/>
      <c r="V237" s="90">
        <f t="shared" si="48"/>
        <v>17824.433412635735</v>
      </c>
      <c r="W237" s="90">
        <f t="shared" si="49"/>
        <v>1189.9684226933848</v>
      </c>
      <c r="X237" s="14">
        <f t="shared" si="50"/>
        <v>51.987930786854236</v>
      </c>
      <c r="Y237" s="90">
        <f t="shared" si="51"/>
        <v>1137.9804919065305</v>
      </c>
      <c r="Z237" s="90">
        <f t="shared" si="52"/>
        <v>16686.452920729203</v>
      </c>
      <c r="AA237" s="12">
        <v>217</v>
      </c>
      <c r="AB237" s="90"/>
      <c r="AC237" s="90">
        <f t="shared" si="53"/>
        <v>98224.106358090256</v>
      </c>
      <c r="AD237" s="90">
        <f t="shared" si="47"/>
        <v>790.24179763546408</v>
      </c>
      <c r="AE237" s="14">
        <f t="shared" si="54"/>
        <v>204.63355491268806</v>
      </c>
      <c r="AF237" s="90">
        <f t="shared" si="55"/>
        <v>585.60824272277603</v>
      </c>
      <c r="AG237" s="90">
        <f t="shared" si="56"/>
        <v>97638.498115367474</v>
      </c>
      <c r="AH237" s="1">
        <f t="shared" si="57"/>
        <v>217</v>
      </c>
      <c r="AI237" s="47">
        <f t="shared" si="58"/>
        <v>0</v>
      </c>
    </row>
    <row r="238" spans="20:35" x14ac:dyDescent="0.25">
      <c r="T238" s="12">
        <v>218</v>
      </c>
      <c r="U238" s="90"/>
      <c r="V238" s="90">
        <f t="shared" si="48"/>
        <v>16686.452920729203</v>
      </c>
      <c r="W238" s="90">
        <f t="shared" si="49"/>
        <v>1189.9684226933848</v>
      </c>
      <c r="X238" s="14">
        <f t="shared" si="50"/>
        <v>48.668821018793516</v>
      </c>
      <c r="Y238" s="90">
        <f t="shared" si="51"/>
        <v>1141.2996016745913</v>
      </c>
      <c r="Z238" s="90">
        <f t="shared" si="52"/>
        <v>15545.153319054612</v>
      </c>
      <c r="AA238" s="12">
        <v>218</v>
      </c>
      <c r="AB238" s="90"/>
      <c r="AC238" s="90">
        <f t="shared" si="53"/>
        <v>97638.498115367474</v>
      </c>
      <c r="AD238" s="90">
        <f t="shared" si="47"/>
        <v>790.24179763546408</v>
      </c>
      <c r="AE238" s="14">
        <f t="shared" si="54"/>
        <v>203.41353774034891</v>
      </c>
      <c r="AF238" s="90">
        <f t="shared" si="55"/>
        <v>586.82825989511514</v>
      </c>
      <c r="AG238" s="90">
        <f t="shared" si="56"/>
        <v>97051.669855472355</v>
      </c>
      <c r="AH238" s="1">
        <f t="shared" si="57"/>
        <v>218</v>
      </c>
      <c r="AI238" s="47">
        <f t="shared" si="58"/>
        <v>0</v>
      </c>
    </row>
    <row r="239" spans="20:35" x14ac:dyDescent="0.25">
      <c r="T239" s="12">
        <v>219</v>
      </c>
      <c r="U239" s="90"/>
      <c r="V239" s="90">
        <f t="shared" si="48"/>
        <v>15545.153319054612</v>
      </c>
      <c r="W239" s="90">
        <f t="shared" si="49"/>
        <v>1189.9684226933848</v>
      </c>
      <c r="X239" s="14">
        <f t="shared" si="50"/>
        <v>45.340030513909291</v>
      </c>
      <c r="Y239" s="90">
        <f t="shared" si="51"/>
        <v>1144.6283921794754</v>
      </c>
      <c r="Z239" s="90">
        <f t="shared" si="52"/>
        <v>14400.524926875138</v>
      </c>
      <c r="AA239" s="12">
        <v>219</v>
      </c>
      <c r="AB239" s="90"/>
      <c r="AC239" s="90">
        <f t="shared" si="53"/>
        <v>97051.669855472355</v>
      </c>
      <c r="AD239" s="90">
        <f t="shared" si="47"/>
        <v>790.24179763546408</v>
      </c>
      <c r="AE239" s="14">
        <f t="shared" si="54"/>
        <v>202.19097886556742</v>
      </c>
      <c r="AF239" s="90">
        <f t="shared" si="55"/>
        <v>588.05081876989664</v>
      </c>
      <c r="AG239" s="90">
        <f t="shared" si="56"/>
        <v>96463.619036702454</v>
      </c>
      <c r="AH239" s="1">
        <f t="shared" si="57"/>
        <v>219</v>
      </c>
      <c r="AI239" s="47">
        <f t="shared" si="58"/>
        <v>0</v>
      </c>
    </row>
    <row r="240" spans="20:35" x14ac:dyDescent="0.25">
      <c r="T240" s="12">
        <v>220</v>
      </c>
      <c r="U240" s="90"/>
      <c r="V240" s="90">
        <f t="shared" si="48"/>
        <v>14400.524926875138</v>
      </c>
      <c r="W240" s="90">
        <f t="shared" si="49"/>
        <v>1189.9684226933848</v>
      </c>
      <c r="X240" s="14">
        <f t="shared" si="50"/>
        <v>42.001531036719157</v>
      </c>
      <c r="Y240" s="90">
        <f t="shared" si="51"/>
        <v>1147.9668916566657</v>
      </c>
      <c r="Z240" s="90">
        <f t="shared" si="52"/>
        <v>13252.558035218472</v>
      </c>
      <c r="AA240" s="12">
        <v>220</v>
      </c>
      <c r="AB240" s="90"/>
      <c r="AC240" s="90">
        <f t="shared" si="53"/>
        <v>96463.619036702454</v>
      </c>
      <c r="AD240" s="90">
        <f t="shared" si="47"/>
        <v>790.24179763546408</v>
      </c>
      <c r="AE240" s="14">
        <f t="shared" si="54"/>
        <v>200.96587299313012</v>
      </c>
      <c r="AF240" s="90">
        <f t="shared" si="55"/>
        <v>589.27592464233396</v>
      </c>
      <c r="AG240" s="90">
        <f t="shared" si="56"/>
        <v>95874.343112060116</v>
      </c>
      <c r="AH240" s="1">
        <f t="shared" si="57"/>
        <v>220</v>
      </c>
      <c r="AI240" s="47">
        <f t="shared" si="58"/>
        <v>0</v>
      </c>
    </row>
    <row r="241" spans="20:35" x14ac:dyDescent="0.25">
      <c r="T241" s="12">
        <v>221</v>
      </c>
      <c r="U241" s="90"/>
      <c r="V241" s="90">
        <f t="shared" si="48"/>
        <v>13252.558035218472</v>
      </c>
      <c r="W241" s="90">
        <f t="shared" si="49"/>
        <v>1189.9684226933848</v>
      </c>
      <c r="X241" s="14">
        <f t="shared" si="50"/>
        <v>38.65329426938721</v>
      </c>
      <c r="Y241" s="90">
        <f t="shared" si="51"/>
        <v>1151.3151284239975</v>
      </c>
      <c r="Z241" s="90">
        <f t="shared" si="52"/>
        <v>12101.242906794474</v>
      </c>
      <c r="AA241" s="12">
        <v>221</v>
      </c>
      <c r="AB241" s="90"/>
      <c r="AC241" s="90">
        <f t="shared" si="53"/>
        <v>95874.343112060116</v>
      </c>
      <c r="AD241" s="90">
        <f t="shared" si="47"/>
        <v>790.24179763546408</v>
      </c>
      <c r="AE241" s="14">
        <f t="shared" si="54"/>
        <v>199.73821481679192</v>
      </c>
      <c r="AF241" s="90">
        <f t="shared" si="55"/>
        <v>590.50358281867216</v>
      </c>
      <c r="AG241" s="90">
        <f t="shared" si="56"/>
        <v>95283.83952924145</v>
      </c>
      <c r="AH241" s="1">
        <f t="shared" si="57"/>
        <v>221</v>
      </c>
      <c r="AI241" s="47">
        <f t="shared" si="58"/>
        <v>0</v>
      </c>
    </row>
    <row r="242" spans="20:35" x14ac:dyDescent="0.25">
      <c r="T242" s="12">
        <v>222</v>
      </c>
      <c r="U242" s="90"/>
      <c r="V242" s="90">
        <f t="shared" si="48"/>
        <v>12101.242906794474</v>
      </c>
      <c r="W242" s="90">
        <f t="shared" si="49"/>
        <v>1189.9684226933848</v>
      </c>
      <c r="X242" s="14">
        <f t="shared" si="50"/>
        <v>35.295291811483885</v>
      </c>
      <c r="Y242" s="90">
        <f t="shared" si="51"/>
        <v>1154.673130881901</v>
      </c>
      <c r="Z242" s="90">
        <f t="shared" si="52"/>
        <v>10946.569775912572</v>
      </c>
      <c r="AA242" s="12">
        <v>222</v>
      </c>
      <c r="AB242" s="90"/>
      <c r="AC242" s="90">
        <f t="shared" si="53"/>
        <v>95283.83952924145</v>
      </c>
      <c r="AD242" s="90">
        <f t="shared" si="47"/>
        <v>790.24179763546408</v>
      </c>
      <c r="AE242" s="14">
        <f t="shared" si="54"/>
        <v>198.50799901925302</v>
      </c>
      <c r="AF242" s="90">
        <f t="shared" si="55"/>
        <v>591.73379861621106</v>
      </c>
      <c r="AG242" s="90">
        <f t="shared" si="56"/>
        <v>94692.105730625233</v>
      </c>
      <c r="AH242" s="1">
        <f t="shared" si="57"/>
        <v>222</v>
      </c>
      <c r="AI242" s="47">
        <f t="shared" si="58"/>
        <v>0</v>
      </c>
    </row>
    <row r="243" spans="20:35" x14ac:dyDescent="0.25">
      <c r="T243" s="12">
        <v>223</v>
      </c>
      <c r="U243" s="90"/>
      <c r="V243" s="90">
        <f t="shared" si="48"/>
        <v>10946.569775912572</v>
      </c>
      <c r="W243" s="90">
        <f t="shared" si="49"/>
        <v>1189.9684226933848</v>
      </c>
      <c r="X243" s="14">
        <f t="shared" si="50"/>
        <v>31.927495179745005</v>
      </c>
      <c r="Y243" s="90">
        <f t="shared" si="51"/>
        <v>1158.0409275136399</v>
      </c>
      <c r="Z243" s="90">
        <f t="shared" si="52"/>
        <v>9788.5288483989316</v>
      </c>
      <c r="AA243" s="12">
        <v>223</v>
      </c>
      <c r="AB243" s="90"/>
      <c r="AC243" s="90">
        <f t="shared" si="53"/>
        <v>94692.105730625233</v>
      </c>
      <c r="AD243" s="90">
        <f t="shared" si="47"/>
        <v>790.24179763546408</v>
      </c>
      <c r="AE243" s="14">
        <f t="shared" si="54"/>
        <v>197.27522027213593</v>
      </c>
      <c r="AF243" s="90">
        <f t="shared" si="55"/>
        <v>592.96657736332816</v>
      </c>
      <c r="AG243" s="90">
        <f t="shared" si="56"/>
        <v>94099.139153261902</v>
      </c>
      <c r="AH243" s="1">
        <f t="shared" si="57"/>
        <v>223</v>
      </c>
      <c r="AI243" s="47">
        <f t="shared" si="58"/>
        <v>0</v>
      </c>
    </row>
    <row r="244" spans="20:35" x14ac:dyDescent="0.25">
      <c r="T244" s="12">
        <v>224</v>
      </c>
      <c r="U244" s="90"/>
      <c r="V244" s="90">
        <f t="shared" si="48"/>
        <v>9788.5288483989316</v>
      </c>
      <c r="W244" s="90">
        <f t="shared" si="49"/>
        <v>1189.9684226933848</v>
      </c>
      <c r="X244" s="14">
        <f t="shared" si="50"/>
        <v>28.549875807830219</v>
      </c>
      <c r="Y244" s="90">
        <f t="shared" si="51"/>
        <v>1161.4185468855546</v>
      </c>
      <c r="Z244" s="90">
        <f t="shared" si="52"/>
        <v>8627.1103015133776</v>
      </c>
      <c r="AA244" s="12">
        <v>224</v>
      </c>
      <c r="AB244" s="90"/>
      <c r="AC244" s="90">
        <f t="shared" si="53"/>
        <v>94099.139153261902</v>
      </c>
      <c r="AD244" s="90">
        <f t="shared" si="47"/>
        <v>790.24179763546408</v>
      </c>
      <c r="AE244" s="14">
        <f t="shared" si="54"/>
        <v>196.03987323596232</v>
      </c>
      <c r="AF244" s="90">
        <f t="shared" si="55"/>
        <v>594.20192439950176</v>
      </c>
      <c r="AG244" s="90">
        <f t="shared" si="56"/>
        <v>93504.9372288624</v>
      </c>
      <c r="AH244" s="1">
        <f t="shared" si="57"/>
        <v>224</v>
      </c>
      <c r="AI244" s="47">
        <f t="shared" si="58"/>
        <v>0</v>
      </c>
    </row>
    <row r="245" spans="20:35" x14ac:dyDescent="0.25">
      <c r="T245" s="12">
        <v>225</v>
      </c>
      <c r="U245" s="90"/>
      <c r="V245" s="90">
        <f t="shared" si="48"/>
        <v>8627.1103015133776</v>
      </c>
      <c r="W245" s="90">
        <f t="shared" si="49"/>
        <v>1189.9684226933848</v>
      </c>
      <c r="X245" s="14">
        <f t="shared" si="50"/>
        <v>25.162405046080689</v>
      </c>
      <c r="Y245" s="90">
        <f t="shared" si="51"/>
        <v>1164.8060176473041</v>
      </c>
      <c r="Z245" s="90">
        <f t="shared" si="52"/>
        <v>7462.3042838660731</v>
      </c>
      <c r="AA245" s="12">
        <v>225</v>
      </c>
      <c r="AB245" s="90"/>
      <c r="AC245" s="90">
        <f t="shared" si="53"/>
        <v>93504.9372288624</v>
      </c>
      <c r="AD245" s="90">
        <f t="shared" si="47"/>
        <v>790.24179763546408</v>
      </c>
      <c r="AE245" s="14">
        <f t="shared" si="54"/>
        <v>194.80195256012999</v>
      </c>
      <c r="AF245" s="90">
        <f t="shared" si="55"/>
        <v>595.43984507533412</v>
      </c>
      <c r="AG245" s="90">
        <f t="shared" si="56"/>
        <v>92909.497383787064</v>
      </c>
      <c r="AH245" s="1">
        <f t="shared" si="57"/>
        <v>225</v>
      </c>
      <c r="AI245" s="47">
        <f t="shared" si="58"/>
        <v>0</v>
      </c>
    </row>
    <row r="246" spans="20:35" x14ac:dyDescent="0.25">
      <c r="T246" s="12">
        <v>226</v>
      </c>
      <c r="U246" s="90"/>
      <c r="V246" s="90">
        <f t="shared" si="48"/>
        <v>7462.3042838660731</v>
      </c>
      <c r="W246" s="90">
        <f t="shared" si="49"/>
        <v>1189.9684226933848</v>
      </c>
      <c r="X246" s="14">
        <f t="shared" si="50"/>
        <v>21.765054161276051</v>
      </c>
      <c r="Y246" s="90">
        <f t="shared" si="51"/>
        <v>1168.2033685321087</v>
      </c>
      <c r="Z246" s="90">
        <f t="shared" si="52"/>
        <v>6294.1009153339646</v>
      </c>
      <c r="AA246" s="12">
        <v>226</v>
      </c>
      <c r="AB246" s="90"/>
      <c r="AC246" s="90">
        <f t="shared" si="53"/>
        <v>92909.497383787064</v>
      </c>
      <c r="AD246" s="90">
        <f t="shared" si="47"/>
        <v>790.24179763546408</v>
      </c>
      <c r="AE246" s="14">
        <f t="shared" si="54"/>
        <v>193.56145288288974</v>
      </c>
      <c r="AF246" s="90">
        <f t="shared" si="55"/>
        <v>596.68034475257434</v>
      </c>
      <c r="AG246" s="90">
        <f t="shared" si="56"/>
        <v>92312.817039034489</v>
      </c>
      <c r="AH246" s="1">
        <f t="shared" si="57"/>
        <v>226</v>
      </c>
      <c r="AI246" s="47">
        <f t="shared" si="58"/>
        <v>0</v>
      </c>
    </row>
    <row r="247" spans="20:35" x14ac:dyDescent="0.25">
      <c r="T247" s="12">
        <v>227</v>
      </c>
      <c r="U247" s="90"/>
      <c r="V247" s="90">
        <f t="shared" si="48"/>
        <v>6294.1009153339646</v>
      </c>
      <c r="W247" s="90">
        <f t="shared" si="49"/>
        <v>1189.9684226933848</v>
      </c>
      <c r="X247" s="14">
        <f t="shared" si="50"/>
        <v>18.357794336390732</v>
      </c>
      <c r="Y247" s="90">
        <f t="shared" si="51"/>
        <v>1171.6106283569941</v>
      </c>
      <c r="Z247" s="90">
        <f t="shared" si="52"/>
        <v>5122.4902869769703</v>
      </c>
      <c r="AA247" s="12">
        <v>227</v>
      </c>
      <c r="AB247" s="90"/>
      <c r="AC247" s="90">
        <f t="shared" si="53"/>
        <v>92312.817039034489</v>
      </c>
      <c r="AD247" s="90">
        <f t="shared" si="47"/>
        <v>790.24179763546408</v>
      </c>
      <c r="AE247" s="14">
        <f t="shared" si="54"/>
        <v>192.31836883132186</v>
      </c>
      <c r="AF247" s="90">
        <f t="shared" si="55"/>
        <v>597.92342880414219</v>
      </c>
      <c r="AG247" s="90">
        <f t="shared" si="56"/>
        <v>91714.893610230341</v>
      </c>
      <c r="AH247" s="1">
        <f t="shared" si="57"/>
        <v>227</v>
      </c>
      <c r="AI247" s="47">
        <f t="shared" si="58"/>
        <v>0</v>
      </c>
    </row>
    <row r="248" spans="20:35" x14ac:dyDescent="0.25">
      <c r="T248" s="12">
        <v>228</v>
      </c>
      <c r="U248" s="90">
        <f>C40</f>
        <v>0</v>
      </c>
      <c r="V248" s="90">
        <f t="shared" si="48"/>
        <v>5122.4902869769703</v>
      </c>
      <c r="W248" s="90">
        <f t="shared" si="49"/>
        <v>1189.9684226933848</v>
      </c>
      <c r="X248" s="14">
        <f t="shared" si="50"/>
        <v>14.940596670349498</v>
      </c>
      <c r="Y248" s="90">
        <f t="shared" si="51"/>
        <v>1175.0278260230352</v>
      </c>
      <c r="Z248" s="90">
        <f t="shared" si="52"/>
        <v>3947.4624609539351</v>
      </c>
      <c r="AA248" s="12">
        <v>228</v>
      </c>
      <c r="AB248" s="90">
        <f>K40</f>
        <v>0</v>
      </c>
      <c r="AC248" s="90">
        <f t="shared" si="53"/>
        <v>91714.893610230341</v>
      </c>
      <c r="AD248" s="90">
        <f t="shared" si="47"/>
        <v>790.24179763546408</v>
      </c>
      <c r="AE248" s="14">
        <f t="shared" si="54"/>
        <v>191.07269502131319</v>
      </c>
      <c r="AF248" s="90">
        <f t="shared" si="55"/>
        <v>599.16910261415092</v>
      </c>
      <c r="AG248" s="90">
        <f t="shared" si="56"/>
        <v>91115.724507616193</v>
      </c>
      <c r="AH248" s="1">
        <f t="shared" si="57"/>
        <v>228</v>
      </c>
      <c r="AI248" s="47">
        <f t="shared" si="58"/>
        <v>0</v>
      </c>
    </row>
    <row r="249" spans="20:35" x14ac:dyDescent="0.25">
      <c r="T249" s="12">
        <v>229</v>
      </c>
      <c r="U249" s="90"/>
      <c r="V249" s="90">
        <f t="shared" si="48"/>
        <v>3947.4624609539351</v>
      </c>
      <c r="W249" s="90">
        <f t="shared" si="49"/>
        <v>1189.9684226933848</v>
      </c>
      <c r="X249" s="14">
        <f t="shared" si="50"/>
        <v>11.513432177782311</v>
      </c>
      <c r="Y249" s="90">
        <f t="shared" si="51"/>
        <v>1178.4549905156025</v>
      </c>
      <c r="Z249" s="90">
        <f t="shared" si="52"/>
        <v>2769.0074704383323</v>
      </c>
      <c r="AA249" s="12">
        <v>229</v>
      </c>
      <c r="AB249" s="90"/>
      <c r="AC249" s="90">
        <f t="shared" si="53"/>
        <v>91115.724507616193</v>
      </c>
      <c r="AD249" s="90">
        <f t="shared" si="47"/>
        <v>790.24179763546408</v>
      </c>
      <c r="AE249" s="14">
        <f t="shared" si="54"/>
        <v>189.82442605753374</v>
      </c>
      <c r="AF249" s="90">
        <f t="shared" si="55"/>
        <v>600.41737157793034</v>
      </c>
      <c r="AG249" s="90">
        <f t="shared" si="56"/>
        <v>90515.30713603826</v>
      </c>
      <c r="AH249" s="1">
        <f t="shared" si="57"/>
        <v>229</v>
      </c>
      <c r="AI249" s="47">
        <f t="shared" si="58"/>
        <v>0</v>
      </c>
    </row>
    <row r="250" spans="20:35" x14ac:dyDescent="0.25">
      <c r="T250" s="12">
        <v>230</v>
      </c>
      <c r="U250" s="90"/>
      <c r="V250" s="90">
        <f t="shared" si="48"/>
        <v>2769.0074704383323</v>
      </c>
      <c r="W250" s="90">
        <f t="shared" si="49"/>
        <v>1189.9684226933848</v>
      </c>
      <c r="X250" s="14">
        <f t="shared" si="50"/>
        <v>8.0762717887784703</v>
      </c>
      <c r="Y250" s="90">
        <f t="shared" si="51"/>
        <v>1181.8921509046063</v>
      </c>
      <c r="Z250" s="90">
        <f t="shared" si="52"/>
        <v>1587.1153195337261</v>
      </c>
      <c r="AA250" s="12">
        <v>230</v>
      </c>
      <c r="AB250" s="90"/>
      <c r="AC250" s="90">
        <f t="shared" si="53"/>
        <v>90515.30713603826</v>
      </c>
      <c r="AD250" s="90">
        <f t="shared" si="47"/>
        <v>790.24179763546408</v>
      </c>
      <c r="AE250" s="14">
        <f t="shared" si="54"/>
        <v>188.57355653341304</v>
      </c>
      <c r="AF250" s="90">
        <f t="shared" si="55"/>
        <v>601.66824110205107</v>
      </c>
      <c r="AG250" s="90">
        <f t="shared" si="56"/>
        <v>89913.638894936215</v>
      </c>
      <c r="AH250" s="1">
        <f t="shared" si="57"/>
        <v>230</v>
      </c>
      <c r="AI250" s="47">
        <f t="shared" si="58"/>
        <v>0</v>
      </c>
    </row>
    <row r="251" spans="20:35" x14ac:dyDescent="0.25">
      <c r="T251" s="12">
        <v>231</v>
      </c>
      <c r="U251" s="90"/>
      <c r="V251" s="90">
        <f t="shared" si="48"/>
        <v>1587.1153195337261</v>
      </c>
      <c r="W251" s="90">
        <f t="shared" si="49"/>
        <v>1189.9684226933848</v>
      </c>
      <c r="X251" s="14">
        <f t="shared" si="50"/>
        <v>4.6290863486400342</v>
      </c>
      <c r="Y251" s="90">
        <f t="shared" si="51"/>
        <v>1185.3393363447449</v>
      </c>
      <c r="Z251" s="90">
        <f t="shared" si="52"/>
        <v>401.77598318898117</v>
      </c>
      <c r="AA251" s="12">
        <v>231</v>
      </c>
      <c r="AB251" s="90"/>
      <c r="AC251" s="90">
        <f t="shared" si="53"/>
        <v>89913.638894936215</v>
      </c>
      <c r="AD251" s="90">
        <f t="shared" si="47"/>
        <v>790.24179763546408</v>
      </c>
      <c r="AE251" s="14">
        <f t="shared" si="54"/>
        <v>187.3200810311171</v>
      </c>
      <c r="AF251" s="90">
        <f t="shared" si="55"/>
        <v>602.92171660434701</v>
      </c>
      <c r="AG251" s="90">
        <f t="shared" si="56"/>
        <v>89310.717178331863</v>
      </c>
      <c r="AH251" s="1">
        <f t="shared" si="57"/>
        <v>231</v>
      </c>
      <c r="AI251" s="47">
        <f t="shared" si="58"/>
        <v>0</v>
      </c>
    </row>
    <row r="252" spans="20:35" x14ac:dyDescent="0.25">
      <c r="T252" s="12">
        <v>232</v>
      </c>
      <c r="U252" s="90"/>
      <c r="V252" s="90">
        <f t="shared" si="48"/>
        <v>401.77598318898117</v>
      </c>
      <c r="W252" s="90">
        <f t="shared" si="49"/>
        <v>402.94782980661569</v>
      </c>
      <c r="X252" s="14">
        <f t="shared" si="50"/>
        <v>1.1718466176345286</v>
      </c>
      <c r="Y252" s="90">
        <f t="shared" si="51"/>
        <v>401.77598318898117</v>
      </c>
      <c r="Z252" s="90">
        <f t="shared" si="52"/>
        <v>0</v>
      </c>
      <c r="AA252" s="12">
        <v>232</v>
      </c>
      <c r="AB252" s="90"/>
      <c r="AC252" s="90">
        <f t="shared" si="53"/>
        <v>89310.717178331863</v>
      </c>
      <c r="AD252" s="90">
        <f t="shared" si="47"/>
        <v>790.24179763546408</v>
      </c>
      <c r="AE252" s="14">
        <f t="shared" si="54"/>
        <v>186.06399412152473</v>
      </c>
      <c r="AF252" s="90">
        <f t="shared" si="55"/>
        <v>604.17780351393935</v>
      </c>
      <c r="AG252" s="90">
        <f t="shared" si="56"/>
        <v>88706.539374817919</v>
      </c>
      <c r="AH252" s="1">
        <f t="shared" si="57"/>
        <v>232</v>
      </c>
      <c r="AI252" s="47">
        <f t="shared" si="58"/>
        <v>0</v>
      </c>
    </row>
    <row r="253" spans="20:35" x14ac:dyDescent="0.25">
      <c r="T253" s="12">
        <v>233</v>
      </c>
      <c r="U253" s="90"/>
      <c r="V253" s="90">
        <f t="shared" si="48"/>
        <v>0</v>
      </c>
      <c r="W253" s="90">
        <f t="shared" si="49"/>
        <v>0</v>
      </c>
      <c r="X253" s="14">
        <f t="shared" si="50"/>
        <v>0</v>
      </c>
      <c r="Y253" s="90">
        <f t="shared" si="51"/>
        <v>0</v>
      </c>
      <c r="Z253" s="90">
        <f t="shared" si="52"/>
        <v>0</v>
      </c>
      <c r="AA253" s="12">
        <v>233</v>
      </c>
      <c r="AB253" s="90"/>
      <c r="AC253" s="90">
        <f t="shared" si="53"/>
        <v>88706.539374817919</v>
      </c>
      <c r="AD253" s="90">
        <f t="shared" si="47"/>
        <v>790.24179763546408</v>
      </c>
      <c r="AE253" s="14">
        <f t="shared" si="54"/>
        <v>184.80529036420401</v>
      </c>
      <c r="AF253" s="90">
        <f t="shared" si="55"/>
        <v>605.4365072712601</v>
      </c>
      <c r="AG253" s="90">
        <f t="shared" si="56"/>
        <v>88101.102867546666</v>
      </c>
      <c r="AH253" s="1">
        <f t="shared" si="57"/>
        <v>233</v>
      </c>
      <c r="AI253" s="47">
        <f t="shared" si="58"/>
        <v>0</v>
      </c>
    </row>
    <row r="254" spans="20:35" x14ac:dyDescent="0.25">
      <c r="T254" s="12">
        <v>234</v>
      </c>
      <c r="U254" s="90"/>
      <c r="V254" s="90">
        <f t="shared" si="48"/>
        <v>0</v>
      </c>
      <c r="W254" s="90">
        <f t="shared" si="49"/>
        <v>0</v>
      </c>
      <c r="X254" s="14">
        <f t="shared" si="50"/>
        <v>0</v>
      </c>
      <c r="Y254" s="90">
        <f t="shared" si="51"/>
        <v>0</v>
      </c>
      <c r="Z254" s="90">
        <f t="shared" si="52"/>
        <v>0</v>
      </c>
      <c r="AA254" s="12">
        <v>234</v>
      </c>
      <c r="AB254" s="90"/>
      <c r="AC254" s="90">
        <f t="shared" si="53"/>
        <v>88101.102867546666</v>
      </c>
      <c r="AD254" s="90">
        <f t="shared" si="47"/>
        <v>790.24179763546408</v>
      </c>
      <c r="AE254" s="14">
        <f t="shared" si="54"/>
        <v>183.5439643073889</v>
      </c>
      <c r="AF254" s="90">
        <f t="shared" si="55"/>
        <v>606.69783332807515</v>
      </c>
      <c r="AG254" s="90">
        <f t="shared" si="56"/>
        <v>87494.405034218595</v>
      </c>
      <c r="AH254" s="1">
        <f t="shared" si="57"/>
        <v>234</v>
      </c>
      <c r="AI254" s="47">
        <f t="shared" si="58"/>
        <v>0</v>
      </c>
    </row>
    <row r="255" spans="20:35" x14ac:dyDescent="0.25">
      <c r="T255" s="12">
        <v>235</v>
      </c>
      <c r="U255" s="90"/>
      <c r="V255" s="90">
        <f t="shared" si="48"/>
        <v>0</v>
      </c>
      <c r="W255" s="90">
        <f t="shared" si="49"/>
        <v>0</v>
      </c>
      <c r="X255" s="14">
        <f t="shared" si="50"/>
        <v>0</v>
      </c>
      <c r="Y255" s="90">
        <f t="shared" si="51"/>
        <v>0</v>
      </c>
      <c r="Z255" s="90">
        <f t="shared" si="52"/>
        <v>0</v>
      </c>
      <c r="AA255" s="12">
        <v>235</v>
      </c>
      <c r="AB255" s="90"/>
      <c r="AC255" s="90">
        <f t="shared" si="53"/>
        <v>87494.405034218595</v>
      </c>
      <c r="AD255" s="90">
        <f t="shared" si="47"/>
        <v>790.24179763546408</v>
      </c>
      <c r="AE255" s="14">
        <f t="shared" si="54"/>
        <v>182.28001048795542</v>
      </c>
      <c r="AF255" s="90">
        <f t="shared" si="55"/>
        <v>607.96178714750863</v>
      </c>
      <c r="AG255" s="90">
        <f t="shared" si="56"/>
        <v>86886.443247071089</v>
      </c>
      <c r="AH255" s="1">
        <f t="shared" si="57"/>
        <v>235</v>
      </c>
      <c r="AI255" s="47">
        <f t="shared" si="58"/>
        <v>0</v>
      </c>
    </row>
    <row r="256" spans="20:35" x14ac:dyDescent="0.25">
      <c r="T256" s="12">
        <v>236</v>
      </c>
      <c r="U256" s="90"/>
      <c r="V256" s="90">
        <f t="shared" si="48"/>
        <v>0</v>
      </c>
      <c r="W256" s="90">
        <f t="shared" si="49"/>
        <v>0</v>
      </c>
      <c r="X256" s="14">
        <f t="shared" si="50"/>
        <v>0</v>
      </c>
      <c r="Y256" s="90">
        <f t="shared" si="51"/>
        <v>0</v>
      </c>
      <c r="Z256" s="90">
        <f t="shared" si="52"/>
        <v>0</v>
      </c>
      <c r="AA256" s="12">
        <v>236</v>
      </c>
      <c r="AB256" s="90"/>
      <c r="AC256" s="90">
        <f t="shared" si="53"/>
        <v>86886.443247071089</v>
      </c>
      <c r="AD256" s="90">
        <f t="shared" si="47"/>
        <v>790.24179763546408</v>
      </c>
      <c r="AE256" s="14">
        <f t="shared" si="54"/>
        <v>181.01342343139811</v>
      </c>
      <c r="AF256" s="90">
        <f t="shared" si="55"/>
        <v>609.22837420406597</v>
      </c>
      <c r="AG256" s="90">
        <f t="shared" si="56"/>
        <v>86277.214872867029</v>
      </c>
      <c r="AH256" s="1">
        <f t="shared" si="57"/>
        <v>236</v>
      </c>
      <c r="AI256" s="47">
        <f t="shared" si="58"/>
        <v>0</v>
      </c>
    </row>
    <row r="257" spans="20:35" x14ac:dyDescent="0.25">
      <c r="T257" s="12">
        <v>237</v>
      </c>
      <c r="U257" s="90"/>
      <c r="V257" s="90">
        <f t="shared" si="48"/>
        <v>0</v>
      </c>
      <c r="W257" s="90">
        <f t="shared" si="49"/>
        <v>0</v>
      </c>
      <c r="X257" s="14">
        <f t="shared" si="50"/>
        <v>0</v>
      </c>
      <c r="Y257" s="90">
        <f t="shared" si="51"/>
        <v>0</v>
      </c>
      <c r="Z257" s="90">
        <f t="shared" si="52"/>
        <v>0</v>
      </c>
      <c r="AA257" s="12">
        <v>237</v>
      </c>
      <c r="AB257" s="90"/>
      <c r="AC257" s="90">
        <f t="shared" si="53"/>
        <v>86277.214872867029</v>
      </c>
      <c r="AD257" s="90">
        <f t="shared" si="47"/>
        <v>790.24179763546408</v>
      </c>
      <c r="AE257" s="14">
        <f t="shared" si="54"/>
        <v>179.7441976518063</v>
      </c>
      <c r="AF257" s="90">
        <f t="shared" si="55"/>
        <v>610.49759998365778</v>
      </c>
      <c r="AG257" s="90">
        <f t="shared" si="56"/>
        <v>85666.717272883368</v>
      </c>
      <c r="AH257" s="1">
        <f t="shared" si="57"/>
        <v>237</v>
      </c>
      <c r="AI257" s="47">
        <f t="shared" si="58"/>
        <v>0</v>
      </c>
    </row>
    <row r="258" spans="20:35" x14ac:dyDescent="0.25">
      <c r="T258" s="12">
        <v>238</v>
      </c>
      <c r="U258" s="90"/>
      <c r="V258" s="90">
        <f t="shared" si="48"/>
        <v>0</v>
      </c>
      <c r="W258" s="90">
        <f t="shared" si="49"/>
        <v>0</v>
      </c>
      <c r="X258" s="14">
        <f t="shared" si="50"/>
        <v>0</v>
      </c>
      <c r="Y258" s="90">
        <f t="shared" si="51"/>
        <v>0</v>
      </c>
      <c r="Z258" s="90">
        <f t="shared" si="52"/>
        <v>0</v>
      </c>
      <c r="AA258" s="12">
        <v>238</v>
      </c>
      <c r="AB258" s="90"/>
      <c r="AC258" s="90">
        <f t="shared" si="53"/>
        <v>85666.717272883368</v>
      </c>
      <c r="AD258" s="90">
        <f t="shared" si="47"/>
        <v>790.24179763546408</v>
      </c>
      <c r="AE258" s="14">
        <f t="shared" si="54"/>
        <v>178.47232765184037</v>
      </c>
      <c r="AF258" s="90">
        <f t="shared" si="55"/>
        <v>611.76946998362371</v>
      </c>
      <c r="AG258" s="90">
        <f t="shared" si="56"/>
        <v>85054.94780289974</v>
      </c>
      <c r="AH258" s="1">
        <f t="shared" si="57"/>
        <v>238</v>
      </c>
      <c r="AI258" s="47">
        <f t="shared" si="58"/>
        <v>0</v>
      </c>
    </row>
    <row r="259" spans="20:35" x14ac:dyDescent="0.25">
      <c r="T259" s="12">
        <v>239</v>
      </c>
      <c r="U259" s="90"/>
      <c r="V259" s="90">
        <f t="shared" si="48"/>
        <v>0</v>
      </c>
      <c r="W259" s="90">
        <f t="shared" si="49"/>
        <v>0</v>
      </c>
      <c r="X259" s="14">
        <f t="shared" si="50"/>
        <v>0</v>
      </c>
      <c r="Y259" s="90">
        <f t="shared" si="51"/>
        <v>0</v>
      </c>
      <c r="Z259" s="90">
        <f t="shared" si="52"/>
        <v>0</v>
      </c>
      <c r="AA259" s="12">
        <v>239</v>
      </c>
      <c r="AB259" s="90"/>
      <c r="AC259" s="90">
        <f t="shared" si="53"/>
        <v>85054.94780289974</v>
      </c>
      <c r="AD259" s="90">
        <f t="shared" si="47"/>
        <v>790.24179763546408</v>
      </c>
      <c r="AE259" s="14">
        <f t="shared" si="54"/>
        <v>177.19780792270782</v>
      </c>
      <c r="AF259" s="90">
        <f t="shared" si="55"/>
        <v>613.04398971275623</v>
      </c>
      <c r="AG259" s="90">
        <f t="shared" si="56"/>
        <v>84441.903813186989</v>
      </c>
      <c r="AH259" s="1">
        <f t="shared" si="57"/>
        <v>239</v>
      </c>
      <c r="AI259" s="47">
        <f t="shared" si="58"/>
        <v>0</v>
      </c>
    </row>
    <row r="260" spans="20:35" x14ac:dyDescent="0.25">
      <c r="T260" s="12">
        <v>240</v>
      </c>
      <c r="U260" s="90">
        <f>C41</f>
        <v>0</v>
      </c>
      <c r="V260" s="90">
        <f t="shared" si="48"/>
        <v>0</v>
      </c>
      <c r="W260" s="90">
        <f t="shared" si="49"/>
        <v>0</v>
      </c>
      <c r="X260" s="14">
        <f t="shared" si="50"/>
        <v>0</v>
      </c>
      <c r="Y260" s="90">
        <f t="shared" si="51"/>
        <v>0</v>
      </c>
      <c r="Z260" s="90">
        <f t="shared" si="52"/>
        <v>0</v>
      </c>
      <c r="AA260" s="12">
        <v>240</v>
      </c>
      <c r="AB260" s="90">
        <f>K41</f>
        <v>0</v>
      </c>
      <c r="AC260" s="90">
        <f t="shared" si="53"/>
        <v>84441.903813186989</v>
      </c>
      <c r="AD260" s="90">
        <f t="shared" si="47"/>
        <v>790.24179763546408</v>
      </c>
      <c r="AE260" s="14">
        <f t="shared" si="54"/>
        <v>175.92063294413958</v>
      </c>
      <c r="AF260" s="90">
        <f t="shared" si="55"/>
        <v>614.3211646913245</v>
      </c>
      <c r="AG260" s="90">
        <f t="shared" si="56"/>
        <v>83827.582648495663</v>
      </c>
      <c r="AH260" s="1">
        <f t="shared" si="57"/>
        <v>240</v>
      </c>
      <c r="AI260" s="47">
        <f t="shared" si="58"/>
        <v>0</v>
      </c>
    </row>
    <row r="261" spans="20:35" x14ac:dyDescent="0.25">
      <c r="T261" s="12">
        <v>241</v>
      </c>
      <c r="U261" s="90"/>
      <c r="V261" s="90">
        <f t="shared" si="48"/>
        <v>0</v>
      </c>
      <c r="W261" s="90">
        <f t="shared" si="49"/>
        <v>0</v>
      </c>
      <c r="X261" s="14">
        <f t="shared" si="50"/>
        <v>0</v>
      </c>
      <c r="Y261" s="90">
        <f t="shared" si="51"/>
        <v>0</v>
      </c>
      <c r="Z261" s="90">
        <f t="shared" si="52"/>
        <v>0</v>
      </c>
      <c r="AA261" s="12">
        <v>241</v>
      </c>
      <c r="AB261" s="90"/>
      <c r="AC261" s="90">
        <f t="shared" si="53"/>
        <v>83827.582648495663</v>
      </c>
      <c r="AD261" s="90">
        <f t="shared" si="47"/>
        <v>790.24179763546408</v>
      </c>
      <c r="AE261" s="14">
        <f t="shared" si="54"/>
        <v>174.64079718436597</v>
      </c>
      <c r="AF261" s="90">
        <f t="shared" si="55"/>
        <v>615.60100045109812</v>
      </c>
      <c r="AG261" s="90">
        <f t="shared" si="56"/>
        <v>83211.981648044559</v>
      </c>
      <c r="AH261" s="1">
        <f t="shared" si="57"/>
        <v>241</v>
      </c>
      <c r="AI261" s="47">
        <f t="shared" si="58"/>
        <v>0</v>
      </c>
    </row>
    <row r="262" spans="20:35" x14ac:dyDescent="0.25">
      <c r="T262" s="12">
        <v>242</v>
      </c>
      <c r="U262" s="90"/>
      <c r="V262" s="90">
        <f t="shared" si="48"/>
        <v>0</v>
      </c>
      <c r="W262" s="90">
        <f t="shared" si="49"/>
        <v>0</v>
      </c>
      <c r="X262" s="14">
        <f t="shared" si="50"/>
        <v>0</v>
      </c>
      <c r="Y262" s="90">
        <f t="shared" si="51"/>
        <v>0</v>
      </c>
      <c r="Z262" s="90">
        <f t="shared" si="52"/>
        <v>0</v>
      </c>
      <c r="AA262" s="12">
        <v>242</v>
      </c>
      <c r="AB262" s="90"/>
      <c r="AC262" s="90">
        <f t="shared" si="53"/>
        <v>83211.981648044559</v>
      </c>
      <c r="AD262" s="90">
        <f t="shared" si="47"/>
        <v>790.24179763546408</v>
      </c>
      <c r="AE262" s="14">
        <f t="shared" si="54"/>
        <v>173.35829510009285</v>
      </c>
      <c r="AF262" s="90">
        <f t="shared" si="55"/>
        <v>616.88350253537124</v>
      </c>
      <c r="AG262" s="90">
        <f t="shared" si="56"/>
        <v>82595.098145509182</v>
      </c>
      <c r="AH262" s="1">
        <f t="shared" si="57"/>
        <v>242</v>
      </c>
      <c r="AI262" s="47">
        <f t="shared" si="58"/>
        <v>0</v>
      </c>
    </row>
    <row r="263" spans="20:35" x14ac:dyDescent="0.25">
      <c r="T263" s="12">
        <v>243</v>
      </c>
      <c r="U263" s="90"/>
      <c r="V263" s="90">
        <f t="shared" si="48"/>
        <v>0</v>
      </c>
      <c r="W263" s="90">
        <f t="shared" si="49"/>
        <v>0</v>
      </c>
      <c r="X263" s="14">
        <f t="shared" si="50"/>
        <v>0</v>
      </c>
      <c r="Y263" s="90">
        <f t="shared" si="51"/>
        <v>0</v>
      </c>
      <c r="Z263" s="90">
        <f t="shared" si="52"/>
        <v>0</v>
      </c>
      <c r="AA263" s="12">
        <v>243</v>
      </c>
      <c r="AB263" s="90"/>
      <c r="AC263" s="90">
        <f t="shared" si="53"/>
        <v>82595.098145509182</v>
      </c>
      <c r="AD263" s="90">
        <f t="shared" si="47"/>
        <v>790.24179763546408</v>
      </c>
      <c r="AE263" s="14">
        <f t="shared" si="54"/>
        <v>172.07312113647745</v>
      </c>
      <c r="AF263" s="90">
        <f t="shared" si="55"/>
        <v>618.16867649898666</v>
      </c>
      <c r="AG263" s="90">
        <f t="shared" si="56"/>
        <v>81976.929469010196</v>
      </c>
      <c r="AH263" s="1">
        <f t="shared" si="57"/>
        <v>243</v>
      </c>
      <c r="AI263" s="47">
        <f t="shared" si="58"/>
        <v>0</v>
      </c>
    </row>
    <row r="264" spans="20:35" x14ac:dyDescent="0.25">
      <c r="T264" s="12">
        <v>244</v>
      </c>
      <c r="U264" s="90"/>
      <c r="V264" s="90">
        <f t="shared" si="48"/>
        <v>0</v>
      </c>
      <c r="W264" s="90">
        <f t="shared" si="49"/>
        <v>0</v>
      </c>
      <c r="X264" s="14">
        <f t="shared" si="50"/>
        <v>0</v>
      </c>
      <c r="Y264" s="90">
        <f t="shared" si="51"/>
        <v>0</v>
      </c>
      <c r="Z264" s="90">
        <f t="shared" si="52"/>
        <v>0</v>
      </c>
      <c r="AA264" s="12">
        <v>244</v>
      </c>
      <c r="AB264" s="90"/>
      <c r="AC264" s="90">
        <f t="shared" si="53"/>
        <v>81976.929469010196</v>
      </c>
      <c r="AD264" s="90">
        <f t="shared" si="47"/>
        <v>790.24179763546408</v>
      </c>
      <c r="AE264" s="14">
        <f t="shared" si="54"/>
        <v>170.78526972710458</v>
      </c>
      <c r="AF264" s="90">
        <f t="shared" si="55"/>
        <v>619.45652790835948</v>
      </c>
      <c r="AG264" s="90">
        <f t="shared" si="56"/>
        <v>81357.472941101834</v>
      </c>
      <c r="AH264" s="1">
        <f t="shared" si="57"/>
        <v>244</v>
      </c>
      <c r="AI264" s="47">
        <f t="shared" si="58"/>
        <v>0</v>
      </c>
    </row>
    <row r="265" spans="20:35" x14ac:dyDescent="0.25">
      <c r="T265" s="12">
        <v>245</v>
      </c>
      <c r="U265" s="90"/>
      <c r="V265" s="90">
        <f t="shared" si="48"/>
        <v>0</v>
      </c>
      <c r="W265" s="90">
        <f t="shared" si="49"/>
        <v>0</v>
      </c>
      <c r="X265" s="14">
        <f t="shared" si="50"/>
        <v>0</v>
      </c>
      <c r="Y265" s="90">
        <f t="shared" si="51"/>
        <v>0</v>
      </c>
      <c r="Z265" s="90">
        <f t="shared" si="52"/>
        <v>0</v>
      </c>
      <c r="AA265" s="12">
        <v>245</v>
      </c>
      <c r="AB265" s="90"/>
      <c r="AC265" s="90">
        <f t="shared" si="53"/>
        <v>81357.472941101834</v>
      </c>
      <c r="AD265" s="90">
        <f t="shared" si="47"/>
        <v>790.24179763546408</v>
      </c>
      <c r="AE265" s="14">
        <f t="shared" si="54"/>
        <v>169.49473529396218</v>
      </c>
      <c r="AF265" s="90">
        <f t="shared" si="55"/>
        <v>620.74706234150187</v>
      </c>
      <c r="AG265" s="90">
        <f t="shared" si="56"/>
        <v>80736.725878760335</v>
      </c>
      <c r="AH265" s="1">
        <f t="shared" si="57"/>
        <v>245</v>
      </c>
      <c r="AI265" s="47">
        <f t="shared" si="58"/>
        <v>0</v>
      </c>
    </row>
    <row r="266" spans="20:35" x14ac:dyDescent="0.25">
      <c r="T266" s="12">
        <v>246</v>
      </c>
      <c r="U266" s="90"/>
      <c r="V266" s="90">
        <f t="shared" si="48"/>
        <v>0</v>
      </c>
      <c r="W266" s="90">
        <f t="shared" si="49"/>
        <v>0</v>
      </c>
      <c r="X266" s="14">
        <f t="shared" si="50"/>
        <v>0</v>
      </c>
      <c r="Y266" s="90">
        <f t="shared" si="51"/>
        <v>0</v>
      </c>
      <c r="Z266" s="90">
        <f t="shared" si="52"/>
        <v>0</v>
      </c>
      <c r="AA266" s="12">
        <v>246</v>
      </c>
      <c r="AB266" s="90"/>
      <c r="AC266" s="90">
        <f t="shared" si="53"/>
        <v>80736.725878760335</v>
      </c>
      <c r="AD266" s="90">
        <f t="shared" si="47"/>
        <v>790.24179763546408</v>
      </c>
      <c r="AE266" s="14">
        <f t="shared" si="54"/>
        <v>168.20151224741736</v>
      </c>
      <c r="AF266" s="90">
        <f t="shared" si="55"/>
        <v>622.04028538804675</v>
      </c>
      <c r="AG266" s="90">
        <f t="shared" si="56"/>
        <v>80114.685593372284</v>
      </c>
      <c r="AH266" s="1">
        <f t="shared" si="57"/>
        <v>246</v>
      </c>
      <c r="AI266" s="47">
        <f t="shared" si="58"/>
        <v>0</v>
      </c>
    </row>
    <row r="267" spans="20:35" x14ac:dyDescent="0.25">
      <c r="T267" s="12">
        <v>247</v>
      </c>
      <c r="U267" s="90"/>
      <c r="V267" s="90">
        <f t="shared" si="48"/>
        <v>0</v>
      </c>
      <c r="W267" s="90">
        <f t="shared" si="49"/>
        <v>0</v>
      </c>
      <c r="X267" s="14">
        <f t="shared" si="50"/>
        <v>0</v>
      </c>
      <c r="Y267" s="90">
        <f t="shared" si="51"/>
        <v>0</v>
      </c>
      <c r="Z267" s="90">
        <f t="shared" si="52"/>
        <v>0</v>
      </c>
      <c r="AA267" s="12">
        <v>247</v>
      </c>
      <c r="AB267" s="90"/>
      <c r="AC267" s="90">
        <f t="shared" si="53"/>
        <v>80114.685593372284</v>
      </c>
      <c r="AD267" s="90">
        <f t="shared" si="47"/>
        <v>790.24179763546408</v>
      </c>
      <c r="AE267" s="14">
        <f t="shared" si="54"/>
        <v>166.90559498619226</v>
      </c>
      <c r="AF267" s="90">
        <f t="shared" si="55"/>
        <v>623.33620264927185</v>
      </c>
      <c r="AG267" s="90">
        <f t="shared" si="56"/>
        <v>79491.349390723015</v>
      </c>
      <c r="AH267" s="1">
        <f t="shared" si="57"/>
        <v>247</v>
      </c>
      <c r="AI267" s="47">
        <f t="shared" si="58"/>
        <v>0</v>
      </c>
    </row>
    <row r="268" spans="20:35" x14ac:dyDescent="0.25">
      <c r="T268" s="12">
        <v>248</v>
      </c>
      <c r="U268" s="90"/>
      <c r="V268" s="90">
        <f t="shared" si="48"/>
        <v>0</v>
      </c>
      <c r="W268" s="90">
        <f t="shared" si="49"/>
        <v>0</v>
      </c>
      <c r="X268" s="14">
        <f t="shared" si="50"/>
        <v>0</v>
      </c>
      <c r="Y268" s="90">
        <f t="shared" si="51"/>
        <v>0</v>
      </c>
      <c r="Z268" s="90">
        <f t="shared" si="52"/>
        <v>0</v>
      </c>
      <c r="AA268" s="12">
        <v>248</v>
      </c>
      <c r="AB268" s="90"/>
      <c r="AC268" s="90">
        <f t="shared" si="53"/>
        <v>79491.349390723015</v>
      </c>
      <c r="AD268" s="90">
        <f t="shared" si="47"/>
        <v>790.24179763546408</v>
      </c>
      <c r="AE268" s="14">
        <f t="shared" si="54"/>
        <v>165.60697789733962</v>
      </c>
      <c r="AF268" s="90">
        <f t="shared" si="55"/>
        <v>624.63481973812441</v>
      </c>
      <c r="AG268" s="90">
        <f t="shared" si="56"/>
        <v>78866.714570984885</v>
      </c>
      <c r="AH268" s="1">
        <f t="shared" si="57"/>
        <v>248</v>
      </c>
      <c r="AI268" s="47">
        <f t="shared" si="58"/>
        <v>0</v>
      </c>
    </row>
    <row r="269" spans="20:35" x14ac:dyDescent="0.25">
      <c r="T269" s="12">
        <v>249</v>
      </c>
      <c r="U269" s="90"/>
      <c r="V269" s="90">
        <f t="shared" si="48"/>
        <v>0</v>
      </c>
      <c r="W269" s="90">
        <f t="shared" si="49"/>
        <v>0</v>
      </c>
      <c r="X269" s="14">
        <f t="shared" si="50"/>
        <v>0</v>
      </c>
      <c r="Y269" s="90">
        <f t="shared" si="51"/>
        <v>0</v>
      </c>
      <c r="Z269" s="90">
        <f t="shared" si="52"/>
        <v>0</v>
      </c>
      <c r="AA269" s="12">
        <v>249</v>
      </c>
      <c r="AB269" s="90"/>
      <c r="AC269" s="90">
        <f t="shared" si="53"/>
        <v>78866.714570984885</v>
      </c>
      <c r="AD269" s="90">
        <f t="shared" si="47"/>
        <v>790.24179763546408</v>
      </c>
      <c r="AE269" s="14">
        <f t="shared" si="54"/>
        <v>164.30565535621852</v>
      </c>
      <c r="AF269" s="90">
        <f t="shared" si="55"/>
        <v>625.93614227924559</v>
      </c>
      <c r="AG269" s="90">
        <f t="shared" si="56"/>
        <v>78240.778428705642</v>
      </c>
      <c r="AH269" s="1">
        <f t="shared" si="57"/>
        <v>249</v>
      </c>
      <c r="AI269" s="47">
        <f t="shared" si="58"/>
        <v>0</v>
      </c>
    </row>
    <row r="270" spans="20:35" x14ac:dyDescent="0.25">
      <c r="T270" s="12">
        <v>250</v>
      </c>
      <c r="U270" s="90"/>
      <c r="V270" s="90">
        <f t="shared" si="48"/>
        <v>0</v>
      </c>
      <c r="W270" s="90">
        <f t="shared" si="49"/>
        <v>0</v>
      </c>
      <c r="X270" s="14">
        <f t="shared" si="50"/>
        <v>0</v>
      </c>
      <c r="Y270" s="90">
        <f t="shared" si="51"/>
        <v>0</v>
      </c>
      <c r="Z270" s="90">
        <f t="shared" si="52"/>
        <v>0</v>
      </c>
      <c r="AA270" s="12">
        <v>250</v>
      </c>
      <c r="AB270" s="90"/>
      <c r="AC270" s="90">
        <f t="shared" si="53"/>
        <v>78240.778428705642</v>
      </c>
      <c r="AD270" s="90">
        <f t="shared" si="47"/>
        <v>790.24179763546408</v>
      </c>
      <c r="AE270" s="14">
        <f t="shared" si="54"/>
        <v>163.00162172647009</v>
      </c>
      <c r="AF270" s="90">
        <f t="shared" si="55"/>
        <v>627.24017590899393</v>
      </c>
      <c r="AG270" s="90">
        <f t="shared" si="56"/>
        <v>77613.538252796643</v>
      </c>
      <c r="AH270" s="1">
        <f t="shared" si="57"/>
        <v>250</v>
      </c>
      <c r="AI270" s="47">
        <f t="shared" si="58"/>
        <v>0</v>
      </c>
    </row>
    <row r="271" spans="20:35" x14ac:dyDescent="0.25">
      <c r="T271" s="12">
        <v>251</v>
      </c>
      <c r="U271" s="90"/>
      <c r="V271" s="90">
        <f t="shared" si="48"/>
        <v>0</v>
      </c>
      <c r="W271" s="90">
        <f t="shared" si="49"/>
        <v>0</v>
      </c>
      <c r="X271" s="14">
        <f t="shared" si="50"/>
        <v>0</v>
      </c>
      <c r="Y271" s="90">
        <f t="shared" si="51"/>
        <v>0</v>
      </c>
      <c r="Z271" s="90">
        <f t="shared" si="52"/>
        <v>0</v>
      </c>
      <c r="AA271" s="12">
        <v>251</v>
      </c>
      <c r="AB271" s="90"/>
      <c r="AC271" s="90">
        <f t="shared" si="53"/>
        <v>77613.538252796643</v>
      </c>
      <c r="AD271" s="90">
        <f t="shared" si="47"/>
        <v>790.24179763546408</v>
      </c>
      <c r="AE271" s="14">
        <f t="shared" si="54"/>
        <v>161.69487135999302</v>
      </c>
      <c r="AF271" s="90">
        <f t="shared" si="55"/>
        <v>628.54692627547104</v>
      </c>
      <c r="AG271" s="90">
        <f t="shared" si="56"/>
        <v>76984.991326521165</v>
      </c>
      <c r="AH271" s="1">
        <f t="shared" si="57"/>
        <v>251</v>
      </c>
      <c r="AI271" s="47">
        <f t="shared" si="58"/>
        <v>0</v>
      </c>
    </row>
    <row r="272" spans="20:35" x14ac:dyDescent="0.25">
      <c r="T272" s="12">
        <v>252</v>
      </c>
      <c r="U272" s="90">
        <f>C42</f>
        <v>0</v>
      </c>
      <c r="V272" s="90">
        <f t="shared" si="48"/>
        <v>0</v>
      </c>
      <c r="W272" s="90">
        <f t="shared" si="49"/>
        <v>0</v>
      </c>
      <c r="X272" s="14">
        <f t="shared" si="50"/>
        <v>0</v>
      </c>
      <c r="Y272" s="90">
        <f t="shared" si="51"/>
        <v>0</v>
      </c>
      <c r="Z272" s="90">
        <f t="shared" si="52"/>
        <v>0</v>
      </c>
      <c r="AA272" s="12">
        <v>252</v>
      </c>
      <c r="AB272" s="90">
        <f>K42</f>
        <v>0</v>
      </c>
      <c r="AC272" s="90">
        <f t="shared" si="53"/>
        <v>76984.991326521165</v>
      </c>
      <c r="AD272" s="90">
        <f t="shared" si="47"/>
        <v>790.24179763546408</v>
      </c>
      <c r="AE272" s="14">
        <f t="shared" si="54"/>
        <v>160.38539859691909</v>
      </c>
      <c r="AF272" s="90">
        <f t="shared" si="55"/>
        <v>629.85639903854496</v>
      </c>
      <c r="AG272" s="90">
        <f t="shared" si="56"/>
        <v>76355.134927482621</v>
      </c>
      <c r="AH272" s="1">
        <f t="shared" si="57"/>
        <v>252</v>
      </c>
      <c r="AI272" s="47">
        <f t="shared" si="58"/>
        <v>0</v>
      </c>
    </row>
    <row r="273" spans="20:35" x14ac:dyDescent="0.25">
      <c r="T273" s="12">
        <v>253</v>
      </c>
      <c r="U273" s="90"/>
      <c r="V273" s="90">
        <f t="shared" si="48"/>
        <v>0</v>
      </c>
      <c r="W273" s="90">
        <f t="shared" si="49"/>
        <v>0</v>
      </c>
      <c r="X273" s="14">
        <f t="shared" si="50"/>
        <v>0</v>
      </c>
      <c r="Y273" s="90">
        <f t="shared" si="51"/>
        <v>0</v>
      </c>
      <c r="Z273" s="90">
        <f t="shared" si="52"/>
        <v>0</v>
      </c>
      <c r="AA273" s="12">
        <v>253</v>
      </c>
      <c r="AB273" s="90"/>
      <c r="AC273" s="90">
        <f t="shared" si="53"/>
        <v>76355.134927482621</v>
      </c>
      <c r="AD273" s="90">
        <f t="shared" si="47"/>
        <v>790.24179763546408</v>
      </c>
      <c r="AE273" s="14">
        <f t="shared" si="54"/>
        <v>159.07319776558879</v>
      </c>
      <c r="AF273" s="90">
        <f t="shared" si="55"/>
        <v>631.16859986987527</v>
      </c>
      <c r="AG273" s="90">
        <f t="shared" si="56"/>
        <v>75723.966327612739</v>
      </c>
      <c r="AH273" s="1">
        <f t="shared" si="57"/>
        <v>253</v>
      </c>
      <c r="AI273" s="47">
        <f t="shared" si="58"/>
        <v>0</v>
      </c>
    </row>
    <row r="274" spans="20:35" x14ac:dyDescent="0.25">
      <c r="T274" s="12">
        <v>254</v>
      </c>
      <c r="U274" s="90"/>
      <c r="V274" s="90">
        <f t="shared" si="48"/>
        <v>0</v>
      </c>
      <c r="W274" s="90">
        <f t="shared" si="49"/>
        <v>0</v>
      </c>
      <c r="X274" s="14">
        <f t="shared" si="50"/>
        <v>0</v>
      </c>
      <c r="Y274" s="90">
        <f t="shared" si="51"/>
        <v>0</v>
      </c>
      <c r="Z274" s="90">
        <f t="shared" si="52"/>
        <v>0</v>
      </c>
      <c r="AA274" s="12">
        <v>254</v>
      </c>
      <c r="AB274" s="90"/>
      <c r="AC274" s="90">
        <f t="shared" si="53"/>
        <v>75723.966327612739</v>
      </c>
      <c r="AD274" s="90">
        <f t="shared" si="47"/>
        <v>790.24179763546408</v>
      </c>
      <c r="AE274" s="14">
        <f t="shared" si="54"/>
        <v>157.75826318252655</v>
      </c>
      <c r="AF274" s="90">
        <f t="shared" si="55"/>
        <v>632.48353445293753</v>
      </c>
      <c r="AG274" s="90">
        <f t="shared" si="56"/>
        <v>75091.482793159797</v>
      </c>
      <c r="AH274" s="1">
        <f t="shared" si="57"/>
        <v>254</v>
      </c>
      <c r="AI274" s="47">
        <f t="shared" si="58"/>
        <v>0</v>
      </c>
    </row>
    <row r="275" spans="20:35" x14ac:dyDescent="0.25">
      <c r="T275" s="12">
        <v>255</v>
      </c>
      <c r="U275" s="90"/>
      <c r="V275" s="90">
        <f t="shared" si="48"/>
        <v>0</v>
      </c>
      <c r="W275" s="90">
        <f t="shared" si="49"/>
        <v>0</v>
      </c>
      <c r="X275" s="14">
        <f t="shared" si="50"/>
        <v>0</v>
      </c>
      <c r="Y275" s="90">
        <f t="shared" si="51"/>
        <v>0</v>
      </c>
      <c r="Z275" s="90">
        <f t="shared" si="52"/>
        <v>0</v>
      </c>
      <c r="AA275" s="12">
        <v>255</v>
      </c>
      <c r="AB275" s="90"/>
      <c r="AC275" s="90">
        <f t="shared" si="53"/>
        <v>75091.482793159797</v>
      </c>
      <c r="AD275" s="90">
        <f t="shared" si="47"/>
        <v>790.24179763546408</v>
      </c>
      <c r="AE275" s="14">
        <f t="shared" si="54"/>
        <v>156.44058915241627</v>
      </c>
      <c r="AF275" s="90">
        <f t="shared" si="55"/>
        <v>633.80120848304784</v>
      </c>
      <c r="AG275" s="90">
        <f t="shared" si="56"/>
        <v>74457.681584676757</v>
      </c>
      <c r="AH275" s="1">
        <f t="shared" si="57"/>
        <v>255</v>
      </c>
      <c r="AI275" s="47">
        <f t="shared" si="58"/>
        <v>0</v>
      </c>
    </row>
    <row r="276" spans="20:35" x14ac:dyDescent="0.25">
      <c r="T276" s="12">
        <v>256</v>
      </c>
      <c r="U276" s="90"/>
      <c r="V276" s="90">
        <f t="shared" si="48"/>
        <v>0</v>
      </c>
      <c r="W276" s="90">
        <f t="shared" si="49"/>
        <v>0</v>
      </c>
      <c r="X276" s="14">
        <f t="shared" si="50"/>
        <v>0</v>
      </c>
      <c r="Y276" s="90">
        <f t="shared" si="51"/>
        <v>0</v>
      </c>
      <c r="Z276" s="90">
        <f t="shared" si="52"/>
        <v>0</v>
      </c>
      <c r="AA276" s="12">
        <v>256</v>
      </c>
      <c r="AB276" s="90"/>
      <c r="AC276" s="90">
        <f t="shared" si="53"/>
        <v>74457.681584676757</v>
      </c>
      <c r="AD276" s="90">
        <f t="shared" si="47"/>
        <v>790.24179763546408</v>
      </c>
      <c r="AE276" s="14">
        <f t="shared" si="54"/>
        <v>155.12016996807657</v>
      </c>
      <c r="AF276" s="90">
        <f t="shared" si="55"/>
        <v>635.12162766738754</v>
      </c>
      <c r="AG276" s="90">
        <f t="shared" si="56"/>
        <v>73822.559957009376</v>
      </c>
      <c r="AH276" s="1">
        <f t="shared" si="57"/>
        <v>256</v>
      </c>
      <c r="AI276" s="47">
        <f t="shared" si="58"/>
        <v>0</v>
      </c>
    </row>
    <row r="277" spans="20:35" x14ac:dyDescent="0.25">
      <c r="T277" s="12">
        <v>257</v>
      </c>
      <c r="U277" s="90"/>
      <c r="V277" s="90">
        <f t="shared" si="48"/>
        <v>0</v>
      </c>
      <c r="W277" s="90">
        <f t="shared" si="49"/>
        <v>0</v>
      </c>
      <c r="X277" s="14">
        <f t="shared" si="50"/>
        <v>0</v>
      </c>
      <c r="Y277" s="90">
        <f t="shared" si="51"/>
        <v>0</v>
      </c>
      <c r="Z277" s="90">
        <f t="shared" si="52"/>
        <v>0</v>
      </c>
      <c r="AA277" s="12">
        <v>257</v>
      </c>
      <c r="AB277" s="90"/>
      <c r="AC277" s="90">
        <f t="shared" si="53"/>
        <v>73822.559957009376</v>
      </c>
      <c r="AD277" s="90">
        <f t="shared" ref="AD277:AD340" si="59">IF(AC277&gt;PMT($M$5/12,$M$8*12,-$M$6,0,)+AB277+$M$10,PMT($M$5/12,$M$8*12,-$M$6,0,)+AB277+$M$10,AC277+AE277)</f>
        <v>790.24179763546408</v>
      </c>
      <c r="AE277" s="14">
        <f t="shared" si="54"/>
        <v>153.7969999104362</v>
      </c>
      <c r="AF277" s="90">
        <f t="shared" si="55"/>
        <v>636.44479772502791</v>
      </c>
      <c r="AG277" s="90">
        <f t="shared" si="56"/>
        <v>73186.115159284353</v>
      </c>
      <c r="AH277" s="1">
        <f t="shared" si="57"/>
        <v>257</v>
      </c>
      <c r="AI277" s="47">
        <f t="shared" si="58"/>
        <v>0</v>
      </c>
    </row>
    <row r="278" spans="20:35" x14ac:dyDescent="0.25">
      <c r="T278" s="12">
        <v>258</v>
      </c>
      <c r="U278" s="90"/>
      <c r="V278" s="90">
        <f t="shared" ref="V278:V341" si="60">Z277</f>
        <v>0</v>
      </c>
      <c r="W278" s="90">
        <f t="shared" ref="W278:W341" si="61">IF(V278&gt;PMT($E$5/12,$E$8*12,-$E$6,0,)+U278+$E$9,PMT($E$5/12,$E$8*12,-$E$6,0,)+U278+$E$9,V278+X278)</f>
        <v>0</v>
      </c>
      <c r="X278" s="14">
        <f t="shared" ref="X278:X341" si="62">V278*$E$5/12</f>
        <v>0</v>
      </c>
      <c r="Y278" s="90">
        <f t="shared" ref="Y278:Y341" si="63">W278-X278</f>
        <v>0</v>
      </c>
      <c r="Z278" s="90">
        <f t="shared" ref="Z278:Z341" si="64">V278-Y278</f>
        <v>0</v>
      </c>
      <c r="AA278" s="12">
        <v>258</v>
      </c>
      <c r="AB278" s="90"/>
      <c r="AC278" s="90">
        <f t="shared" ref="AC278:AC341" si="65">AG277</f>
        <v>73186.115159284353</v>
      </c>
      <c r="AD278" s="90">
        <f t="shared" si="59"/>
        <v>790.24179763546408</v>
      </c>
      <c r="AE278" s="14">
        <f t="shared" ref="AE278:AE341" si="66">AC278*$M$5/12</f>
        <v>152.47107324850907</v>
      </c>
      <c r="AF278" s="90">
        <f t="shared" ref="AF278:AF341" si="67">AD278-AE278</f>
        <v>637.77072438695495</v>
      </c>
      <c r="AG278" s="90">
        <f t="shared" ref="AG278:AG341" si="68">AC278-AF278</f>
        <v>72548.344434897401</v>
      </c>
      <c r="AH278" s="1">
        <f t="shared" ref="AH278:AH341" si="69">AA278</f>
        <v>258</v>
      </c>
      <c r="AI278" s="47">
        <f t="shared" si="58"/>
        <v>0</v>
      </c>
    </row>
    <row r="279" spans="20:35" x14ac:dyDescent="0.25">
      <c r="T279" s="12">
        <v>259</v>
      </c>
      <c r="U279" s="90"/>
      <c r="V279" s="90">
        <f t="shared" si="60"/>
        <v>0</v>
      </c>
      <c r="W279" s="90">
        <f t="shared" si="61"/>
        <v>0</v>
      </c>
      <c r="X279" s="14">
        <f t="shared" si="62"/>
        <v>0</v>
      </c>
      <c r="Y279" s="90">
        <f t="shared" si="63"/>
        <v>0</v>
      </c>
      <c r="Z279" s="90">
        <f t="shared" si="64"/>
        <v>0</v>
      </c>
      <c r="AA279" s="12">
        <v>259</v>
      </c>
      <c r="AB279" s="90"/>
      <c r="AC279" s="90">
        <f t="shared" si="65"/>
        <v>72548.344434897401</v>
      </c>
      <c r="AD279" s="90">
        <f t="shared" si="59"/>
        <v>790.24179763546408</v>
      </c>
      <c r="AE279" s="14">
        <f t="shared" si="66"/>
        <v>151.14238423936959</v>
      </c>
      <c r="AF279" s="90">
        <f t="shared" si="67"/>
        <v>639.09941339609452</v>
      </c>
      <c r="AG279" s="90">
        <f t="shared" si="68"/>
        <v>71909.245021501309</v>
      </c>
      <c r="AH279" s="1">
        <f t="shared" si="69"/>
        <v>259</v>
      </c>
      <c r="AI279" s="47">
        <f t="shared" ref="AI279:AI342" si="70">IF(X279&gt;=AE279,(AI278+(X279-AE279)),0)</f>
        <v>0</v>
      </c>
    </row>
    <row r="280" spans="20:35" x14ac:dyDescent="0.25">
      <c r="T280" s="12">
        <v>260</v>
      </c>
      <c r="U280" s="90"/>
      <c r="V280" s="90">
        <f t="shared" si="60"/>
        <v>0</v>
      </c>
      <c r="W280" s="90">
        <f t="shared" si="61"/>
        <v>0</v>
      </c>
      <c r="X280" s="14">
        <f t="shared" si="62"/>
        <v>0</v>
      </c>
      <c r="Y280" s="90">
        <f t="shared" si="63"/>
        <v>0</v>
      </c>
      <c r="Z280" s="90">
        <f t="shared" si="64"/>
        <v>0</v>
      </c>
      <c r="AA280" s="12">
        <v>260</v>
      </c>
      <c r="AB280" s="90"/>
      <c r="AC280" s="90">
        <f t="shared" si="65"/>
        <v>71909.245021501309</v>
      </c>
      <c r="AD280" s="90">
        <f t="shared" si="59"/>
        <v>790.24179763546408</v>
      </c>
      <c r="AE280" s="14">
        <f t="shared" si="66"/>
        <v>149.81092712812773</v>
      </c>
      <c r="AF280" s="90">
        <f t="shared" si="67"/>
        <v>640.43087050733629</v>
      </c>
      <c r="AG280" s="90">
        <f t="shared" si="68"/>
        <v>71268.814150993974</v>
      </c>
      <c r="AH280" s="1">
        <f t="shared" si="69"/>
        <v>260</v>
      </c>
      <c r="AI280" s="47">
        <f t="shared" si="70"/>
        <v>0</v>
      </c>
    </row>
    <row r="281" spans="20:35" x14ac:dyDescent="0.25">
      <c r="T281" s="12">
        <v>261</v>
      </c>
      <c r="U281" s="90"/>
      <c r="V281" s="90">
        <f t="shared" si="60"/>
        <v>0</v>
      </c>
      <c r="W281" s="90">
        <f t="shared" si="61"/>
        <v>0</v>
      </c>
      <c r="X281" s="14">
        <f t="shared" si="62"/>
        <v>0</v>
      </c>
      <c r="Y281" s="90">
        <f t="shared" si="63"/>
        <v>0</v>
      </c>
      <c r="Z281" s="90">
        <f t="shared" si="64"/>
        <v>0</v>
      </c>
      <c r="AA281" s="12">
        <v>261</v>
      </c>
      <c r="AB281" s="90"/>
      <c r="AC281" s="90">
        <f t="shared" si="65"/>
        <v>71268.814150993974</v>
      </c>
      <c r="AD281" s="90">
        <f t="shared" si="59"/>
        <v>790.24179763546408</v>
      </c>
      <c r="AE281" s="14">
        <f t="shared" si="66"/>
        <v>148.47669614790411</v>
      </c>
      <c r="AF281" s="90">
        <f t="shared" si="67"/>
        <v>641.76510148755995</v>
      </c>
      <c r="AG281" s="90">
        <f t="shared" si="68"/>
        <v>70627.049049506415</v>
      </c>
      <c r="AH281" s="1">
        <f t="shared" si="69"/>
        <v>261</v>
      </c>
      <c r="AI281" s="47">
        <f t="shared" si="70"/>
        <v>0</v>
      </c>
    </row>
    <row r="282" spans="20:35" x14ac:dyDescent="0.25">
      <c r="T282" s="12">
        <v>262</v>
      </c>
      <c r="U282" s="90"/>
      <c r="V282" s="90">
        <f t="shared" si="60"/>
        <v>0</v>
      </c>
      <c r="W282" s="90">
        <f t="shared" si="61"/>
        <v>0</v>
      </c>
      <c r="X282" s="14">
        <f t="shared" si="62"/>
        <v>0</v>
      </c>
      <c r="Y282" s="90">
        <f t="shared" si="63"/>
        <v>0</v>
      </c>
      <c r="Z282" s="90">
        <f t="shared" si="64"/>
        <v>0</v>
      </c>
      <c r="AA282" s="12">
        <v>262</v>
      </c>
      <c r="AB282" s="90"/>
      <c r="AC282" s="90">
        <f t="shared" si="65"/>
        <v>70627.049049506415</v>
      </c>
      <c r="AD282" s="90">
        <f t="shared" si="59"/>
        <v>790.24179763546408</v>
      </c>
      <c r="AE282" s="14">
        <f t="shared" si="66"/>
        <v>147.13968551980506</v>
      </c>
      <c r="AF282" s="90">
        <f t="shared" si="67"/>
        <v>643.102112115659</v>
      </c>
      <c r="AG282" s="90">
        <f t="shared" si="68"/>
        <v>69983.946937390763</v>
      </c>
      <c r="AH282" s="1">
        <f t="shared" si="69"/>
        <v>262</v>
      </c>
      <c r="AI282" s="47">
        <f t="shared" si="70"/>
        <v>0</v>
      </c>
    </row>
    <row r="283" spans="20:35" x14ac:dyDescent="0.25">
      <c r="T283" s="12">
        <v>263</v>
      </c>
      <c r="U283" s="90"/>
      <c r="V283" s="90">
        <f t="shared" si="60"/>
        <v>0</v>
      </c>
      <c r="W283" s="90">
        <f t="shared" si="61"/>
        <v>0</v>
      </c>
      <c r="X283" s="14">
        <f t="shared" si="62"/>
        <v>0</v>
      </c>
      <c r="Y283" s="90">
        <f t="shared" si="63"/>
        <v>0</v>
      </c>
      <c r="Z283" s="90">
        <f t="shared" si="64"/>
        <v>0</v>
      </c>
      <c r="AA283" s="12">
        <v>263</v>
      </c>
      <c r="AB283" s="90"/>
      <c r="AC283" s="90">
        <f t="shared" si="65"/>
        <v>69983.946937390763</v>
      </c>
      <c r="AD283" s="90">
        <f t="shared" si="59"/>
        <v>790.24179763546408</v>
      </c>
      <c r="AE283" s="14">
        <f t="shared" si="66"/>
        <v>145.79988945289742</v>
      </c>
      <c r="AF283" s="90">
        <f t="shared" si="67"/>
        <v>644.44190818256664</v>
      </c>
      <c r="AG283" s="90">
        <f t="shared" si="68"/>
        <v>69339.505029208201</v>
      </c>
      <c r="AH283" s="1">
        <f t="shared" si="69"/>
        <v>263</v>
      </c>
      <c r="AI283" s="47">
        <f t="shared" si="70"/>
        <v>0</v>
      </c>
    </row>
    <row r="284" spans="20:35" x14ac:dyDescent="0.25">
      <c r="T284" s="12">
        <v>264</v>
      </c>
      <c r="U284" s="90">
        <f>C43</f>
        <v>0</v>
      </c>
      <c r="V284" s="90">
        <f t="shared" si="60"/>
        <v>0</v>
      </c>
      <c r="W284" s="90">
        <f t="shared" si="61"/>
        <v>0</v>
      </c>
      <c r="X284" s="14">
        <f t="shared" si="62"/>
        <v>0</v>
      </c>
      <c r="Y284" s="90">
        <f t="shared" si="63"/>
        <v>0</v>
      </c>
      <c r="Z284" s="90">
        <f t="shared" si="64"/>
        <v>0</v>
      </c>
      <c r="AA284" s="12">
        <v>264</v>
      </c>
      <c r="AB284" s="90">
        <f>K43</f>
        <v>0</v>
      </c>
      <c r="AC284" s="90">
        <f t="shared" si="65"/>
        <v>69339.505029208201</v>
      </c>
      <c r="AD284" s="90">
        <f t="shared" si="59"/>
        <v>790.24179763546408</v>
      </c>
      <c r="AE284" s="14">
        <f t="shared" si="66"/>
        <v>144.45730214418376</v>
      </c>
      <c r="AF284" s="90">
        <f t="shared" si="67"/>
        <v>645.78449549128027</v>
      </c>
      <c r="AG284" s="90">
        <f t="shared" si="68"/>
        <v>68693.720533716914</v>
      </c>
      <c r="AH284" s="1">
        <f t="shared" si="69"/>
        <v>264</v>
      </c>
      <c r="AI284" s="47">
        <f t="shared" si="70"/>
        <v>0</v>
      </c>
    </row>
    <row r="285" spans="20:35" x14ac:dyDescent="0.25">
      <c r="T285" s="12">
        <v>265</v>
      </c>
      <c r="U285" s="90"/>
      <c r="V285" s="90">
        <f t="shared" si="60"/>
        <v>0</v>
      </c>
      <c r="W285" s="90">
        <f t="shared" si="61"/>
        <v>0</v>
      </c>
      <c r="X285" s="14">
        <f t="shared" si="62"/>
        <v>0</v>
      </c>
      <c r="Y285" s="90">
        <f t="shared" si="63"/>
        <v>0</v>
      </c>
      <c r="Z285" s="90">
        <f t="shared" si="64"/>
        <v>0</v>
      </c>
      <c r="AA285" s="12">
        <v>265</v>
      </c>
      <c r="AB285" s="90"/>
      <c r="AC285" s="90">
        <f t="shared" si="65"/>
        <v>68693.720533716914</v>
      </c>
      <c r="AD285" s="90">
        <f t="shared" si="59"/>
        <v>790.24179763546408</v>
      </c>
      <c r="AE285" s="14">
        <f t="shared" si="66"/>
        <v>143.1119177785769</v>
      </c>
      <c r="AF285" s="90">
        <f t="shared" si="67"/>
        <v>647.12987985688721</v>
      </c>
      <c r="AG285" s="90">
        <f t="shared" si="68"/>
        <v>68046.590653860025</v>
      </c>
      <c r="AH285" s="1">
        <f t="shared" si="69"/>
        <v>265</v>
      </c>
      <c r="AI285" s="47">
        <f t="shared" si="70"/>
        <v>0</v>
      </c>
    </row>
    <row r="286" spans="20:35" x14ac:dyDescent="0.25">
      <c r="T286" s="12">
        <v>266</v>
      </c>
      <c r="U286" s="90"/>
      <c r="V286" s="90">
        <f t="shared" si="60"/>
        <v>0</v>
      </c>
      <c r="W286" s="90">
        <f t="shared" si="61"/>
        <v>0</v>
      </c>
      <c r="X286" s="14">
        <f t="shared" si="62"/>
        <v>0</v>
      </c>
      <c r="Y286" s="90">
        <f t="shared" si="63"/>
        <v>0</v>
      </c>
      <c r="Z286" s="90">
        <f t="shared" si="64"/>
        <v>0</v>
      </c>
      <c r="AA286" s="12">
        <v>266</v>
      </c>
      <c r="AB286" s="90"/>
      <c r="AC286" s="90">
        <f t="shared" si="65"/>
        <v>68046.590653860025</v>
      </c>
      <c r="AD286" s="90">
        <f t="shared" si="59"/>
        <v>790.24179763546408</v>
      </c>
      <c r="AE286" s="14">
        <f t="shared" si="66"/>
        <v>141.76373052887507</v>
      </c>
      <c r="AF286" s="90">
        <f t="shared" si="67"/>
        <v>648.47806710658904</v>
      </c>
      <c r="AG286" s="90">
        <f t="shared" si="68"/>
        <v>67398.112586753443</v>
      </c>
      <c r="AH286" s="1">
        <f t="shared" si="69"/>
        <v>266</v>
      </c>
      <c r="AI286" s="47">
        <f t="shared" si="70"/>
        <v>0</v>
      </c>
    </row>
    <row r="287" spans="20:35" x14ac:dyDescent="0.25">
      <c r="T287" s="12">
        <v>267</v>
      </c>
      <c r="U287" s="90"/>
      <c r="V287" s="90">
        <f t="shared" si="60"/>
        <v>0</v>
      </c>
      <c r="W287" s="90">
        <f t="shared" si="61"/>
        <v>0</v>
      </c>
      <c r="X287" s="14">
        <f t="shared" si="62"/>
        <v>0</v>
      </c>
      <c r="Y287" s="90">
        <f t="shared" si="63"/>
        <v>0</v>
      </c>
      <c r="Z287" s="90">
        <f t="shared" si="64"/>
        <v>0</v>
      </c>
      <c r="AA287" s="12">
        <v>267</v>
      </c>
      <c r="AB287" s="90"/>
      <c r="AC287" s="90">
        <f t="shared" si="65"/>
        <v>67398.112586753443</v>
      </c>
      <c r="AD287" s="90">
        <f t="shared" si="59"/>
        <v>790.24179763546408</v>
      </c>
      <c r="AE287" s="14">
        <f t="shared" si="66"/>
        <v>140.41273455573636</v>
      </c>
      <c r="AF287" s="90">
        <f t="shared" si="67"/>
        <v>649.82906307972769</v>
      </c>
      <c r="AG287" s="90">
        <f t="shared" si="68"/>
        <v>66748.283523673716</v>
      </c>
      <c r="AH287" s="1">
        <f t="shared" si="69"/>
        <v>267</v>
      </c>
      <c r="AI287" s="47">
        <f t="shared" si="70"/>
        <v>0</v>
      </c>
    </row>
    <row r="288" spans="20:35" x14ac:dyDescent="0.25">
      <c r="T288" s="12">
        <v>268</v>
      </c>
      <c r="U288" s="90"/>
      <c r="V288" s="90">
        <f t="shared" si="60"/>
        <v>0</v>
      </c>
      <c r="W288" s="90">
        <f t="shared" si="61"/>
        <v>0</v>
      </c>
      <c r="X288" s="14">
        <f t="shared" si="62"/>
        <v>0</v>
      </c>
      <c r="Y288" s="90">
        <f t="shared" si="63"/>
        <v>0</v>
      </c>
      <c r="Z288" s="90">
        <f t="shared" si="64"/>
        <v>0</v>
      </c>
      <c r="AA288" s="12">
        <v>268</v>
      </c>
      <c r="AB288" s="90"/>
      <c r="AC288" s="90">
        <f t="shared" si="65"/>
        <v>66748.283523673716</v>
      </c>
      <c r="AD288" s="90">
        <f t="shared" si="59"/>
        <v>790.24179763546408</v>
      </c>
      <c r="AE288" s="14">
        <f t="shared" si="66"/>
        <v>139.05892400765359</v>
      </c>
      <c r="AF288" s="90">
        <f t="shared" si="67"/>
        <v>651.18287362781052</v>
      </c>
      <c r="AG288" s="90">
        <f t="shared" si="68"/>
        <v>66097.100650045904</v>
      </c>
      <c r="AH288" s="1">
        <f t="shared" si="69"/>
        <v>268</v>
      </c>
      <c r="AI288" s="47">
        <f t="shared" si="70"/>
        <v>0</v>
      </c>
    </row>
    <row r="289" spans="20:35" x14ac:dyDescent="0.25">
      <c r="T289" s="12">
        <v>269</v>
      </c>
      <c r="U289" s="90"/>
      <c r="V289" s="90">
        <f t="shared" si="60"/>
        <v>0</v>
      </c>
      <c r="W289" s="90">
        <f t="shared" si="61"/>
        <v>0</v>
      </c>
      <c r="X289" s="14">
        <f t="shared" si="62"/>
        <v>0</v>
      </c>
      <c r="Y289" s="90">
        <f t="shared" si="63"/>
        <v>0</v>
      </c>
      <c r="Z289" s="90">
        <f t="shared" si="64"/>
        <v>0</v>
      </c>
      <c r="AA289" s="12">
        <v>269</v>
      </c>
      <c r="AB289" s="90"/>
      <c r="AC289" s="90">
        <f t="shared" si="65"/>
        <v>66097.100650045904</v>
      </c>
      <c r="AD289" s="90">
        <f t="shared" si="59"/>
        <v>790.24179763546408</v>
      </c>
      <c r="AE289" s="14">
        <f t="shared" si="66"/>
        <v>137.70229302092898</v>
      </c>
      <c r="AF289" s="90">
        <f t="shared" si="67"/>
        <v>652.53950461453508</v>
      </c>
      <c r="AG289" s="90">
        <f t="shared" si="68"/>
        <v>65444.561145431369</v>
      </c>
      <c r="AH289" s="1">
        <f t="shared" si="69"/>
        <v>269</v>
      </c>
      <c r="AI289" s="47">
        <f t="shared" si="70"/>
        <v>0</v>
      </c>
    </row>
    <row r="290" spans="20:35" x14ac:dyDescent="0.25">
      <c r="T290" s="12">
        <v>270</v>
      </c>
      <c r="U290" s="90"/>
      <c r="V290" s="90">
        <f t="shared" si="60"/>
        <v>0</v>
      </c>
      <c r="W290" s="90">
        <f t="shared" si="61"/>
        <v>0</v>
      </c>
      <c r="X290" s="14">
        <f t="shared" si="62"/>
        <v>0</v>
      </c>
      <c r="Y290" s="90">
        <f t="shared" si="63"/>
        <v>0</v>
      </c>
      <c r="Z290" s="90">
        <f t="shared" si="64"/>
        <v>0</v>
      </c>
      <c r="AA290" s="12">
        <v>270</v>
      </c>
      <c r="AB290" s="90"/>
      <c r="AC290" s="90">
        <f t="shared" si="65"/>
        <v>65444.561145431369</v>
      </c>
      <c r="AD290" s="90">
        <f t="shared" si="59"/>
        <v>790.24179763546408</v>
      </c>
      <c r="AE290" s="14">
        <f t="shared" si="66"/>
        <v>136.34283571964869</v>
      </c>
      <c r="AF290" s="90">
        <f t="shared" si="67"/>
        <v>653.89896191581533</v>
      </c>
      <c r="AG290" s="90">
        <f t="shared" si="68"/>
        <v>64790.662183515553</v>
      </c>
      <c r="AH290" s="1">
        <f t="shared" si="69"/>
        <v>270</v>
      </c>
      <c r="AI290" s="47">
        <f t="shared" si="70"/>
        <v>0</v>
      </c>
    </row>
    <row r="291" spans="20:35" x14ac:dyDescent="0.25">
      <c r="T291" s="12">
        <v>271</v>
      </c>
      <c r="U291" s="90"/>
      <c r="V291" s="90">
        <f t="shared" si="60"/>
        <v>0</v>
      </c>
      <c r="W291" s="90">
        <f t="shared" si="61"/>
        <v>0</v>
      </c>
      <c r="X291" s="14">
        <f t="shared" si="62"/>
        <v>0</v>
      </c>
      <c r="Y291" s="90">
        <f t="shared" si="63"/>
        <v>0</v>
      </c>
      <c r="Z291" s="90">
        <f t="shared" si="64"/>
        <v>0</v>
      </c>
      <c r="AA291" s="12">
        <v>271</v>
      </c>
      <c r="AB291" s="90"/>
      <c r="AC291" s="90">
        <f t="shared" si="65"/>
        <v>64790.662183515553</v>
      </c>
      <c r="AD291" s="90">
        <f t="shared" si="59"/>
        <v>790.24179763546408</v>
      </c>
      <c r="AE291" s="14">
        <f t="shared" si="66"/>
        <v>134.98054621565743</v>
      </c>
      <c r="AF291" s="90">
        <f t="shared" si="67"/>
        <v>655.26125141980663</v>
      </c>
      <c r="AG291" s="90">
        <f t="shared" si="68"/>
        <v>64135.400932095748</v>
      </c>
      <c r="AH291" s="1">
        <f t="shared" si="69"/>
        <v>271</v>
      </c>
      <c r="AI291" s="47">
        <f t="shared" si="70"/>
        <v>0</v>
      </c>
    </row>
    <row r="292" spans="20:35" x14ac:dyDescent="0.25">
      <c r="T292" s="12">
        <v>272</v>
      </c>
      <c r="U292" s="90"/>
      <c r="V292" s="90">
        <f t="shared" si="60"/>
        <v>0</v>
      </c>
      <c r="W292" s="90">
        <f t="shared" si="61"/>
        <v>0</v>
      </c>
      <c r="X292" s="14">
        <f t="shared" si="62"/>
        <v>0</v>
      </c>
      <c r="Y292" s="90">
        <f t="shared" si="63"/>
        <v>0</v>
      </c>
      <c r="Z292" s="90">
        <f t="shared" si="64"/>
        <v>0</v>
      </c>
      <c r="AA292" s="12">
        <v>272</v>
      </c>
      <c r="AB292" s="90"/>
      <c r="AC292" s="90">
        <f t="shared" si="65"/>
        <v>64135.400932095748</v>
      </c>
      <c r="AD292" s="90">
        <f t="shared" si="59"/>
        <v>790.24179763546408</v>
      </c>
      <c r="AE292" s="14">
        <f t="shared" si="66"/>
        <v>133.61541860853282</v>
      </c>
      <c r="AF292" s="90">
        <f t="shared" si="67"/>
        <v>656.62637902693132</v>
      </c>
      <c r="AG292" s="90">
        <f t="shared" si="68"/>
        <v>63478.774553068819</v>
      </c>
      <c r="AH292" s="1">
        <f t="shared" si="69"/>
        <v>272</v>
      </c>
      <c r="AI292" s="47">
        <f t="shared" si="70"/>
        <v>0</v>
      </c>
    </row>
    <row r="293" spans="20:35" x14ac:dyDescent="0.25">
      <c r="T293" s="12">
        <v>273</v>
      </c>
      <c r="U293" s="90"/>
      <c r="V293" s="90">
        <f t="shared" si="60"/>
        <v>0</v>
      </c>
      <c r="W293" s="90">
        <f t="shared" si="61"/>
        <v>0</v>
      </c>
      <c r="X293" s="14">
        <f t="shared" si="62"/>
        <v>0</v>
      </c>
      <c r="Y293" s="90">
        <f t="shared" si="63"/>
        <v>0</v>
      </c>
      <c r="Z293" s="90">
        <f t="shared" si="64"/>
        <v>0</v>
      </c>
      <c r="AA293" s="12">
        <v>273</v>
      </c>
      <c r="AB293" s="90"/>
      <c r="AC293" s="90">
        <f t="shared" si="65"/>
        <v>63478.774553068819</v>
      </c>
      <c r="AD293" s="90">
        <f t="shared" si="59"/>
        <v>790.24179763546408</v>
      </c>
      <c r="AE293" s="14">
        <f t="shared" si="66"/>
        <v>132.24744698556006</v>
      </c>
      <c r="AF293" s="90">
        <f t="shared" si="67"/>
        <v>657.99435064990405</v>
      </c>
      <c r="AG293" s="90">
        <f t="shared" si="68"/>
        <v>62820.780202418915</v>
      </c>
      <c r="AH293" s="1">
        <f t="shared" si="69"/>
        <v>273</v>
      </c>
      <c r="AI293" s="47">
        <f t="shared" si="70"/>
        <v>0</v>
      </c>
    </row>
    <row r="294" spans="20:35" x14ac:dyDescent="0.25">
      <c r="T294" s="12">
        <v>274</v>
      </c>
      <c r="U294" s="90"/>
      <c r="V294" s="90">
        <f t="shared" si="60"/>
        <v>0</v>
      </c>
      <c r="W294" s="90">
        <f t="shared" si="61"/>
        <v>0</v>
      </c>
      <c r="X294" s="14">
        <f t="shared" si="62"/>
        <v>0</v>
      </c>
      <c r="Y294" s="90">
        <f t="shared" si="63"/>
        <v>0</v>
      </c>
      <c r="Z294" s="90">
        <f t="shared" si="64"/>
        <v>0</v>
      </c>
      <c r="AA294" s="12">
        <v>274</v>
      </c>
      <c r="AB294" s="90"/>
      <c r="AC294" s="90">
        <f t="shared" si="65"/>
        <v>62820.780202418915</v>
      </c>
      <c r="AD294" s="90">
        <f t="shared" si="59"/>
        <v>790.24179763546408</v>
      </c>
      <c r="AE294" s="14">
        <f t="shared" si="66"/>
        <v>130.87662542170608</v>
      </c>
      <c r="AF294" s="90">
        <f t="shared" si="67"/>
        <v>659.365172213758</v>
      </c>
      <c r="AG294" s="90">
        <f t="shared" si="68"/>
        <v>62161.415030205157</v>
      </c>
      <c r="AH294" s="1">
        <f t="shared" si="69"/>
        <v>274</v>
      </c>
      <c r="AI294" s="47">
        <f t="shared" si="70"/>
        <v>0</v>
      </c>
    </row>
    <row r="295" spans="20:35" x14ac:dyDescent="0.25">
      <c r="T295" s="12">
        <v>275</v>
      </c>
      <c r="U295" s="90"/>
      <c r="V295" s="90">
        <f t="shared" si="60"/>
        <v>0</v>
      </c>
      <c r="W295" s="90">
        <f t="shared" si="61"/>
        <v>0</v>
      </c>
      <c r="X295" s="14">
        <f t="shared" si="62"/>
        <v>0</v>
      </c>
      <c r="Y295" s="90">
        <f t="shared" si="63"/>
        <v>0</v>
      </c>
      <c r="Z295" s="90">
        <f t="shared" si="64"/>
        <v>0</v>
      </c>
      <c r="AA295" s="12">
        <v>275</v>
      </c>
      <c r="AB295" s="90"/>
      <c r="AC295" s="90">
        <f t="shared" si="65"/>
        <v>62161.415030205157</v>
      </c>
      <c r="AD295" s="90">
        <f t="shared" si="59"/>
        <v>790.24179763546408</v>
      </c>
      <c r="AE295" s="14">
        <f t="shared" si="66"/>
        <v>129.5029479795941</v>
      </c>
      <c r="AF295" s="90">
        <f t="shared" si="67"/>
        <v>660.73884965587001</v>
      </c>
      <c r="AG295" s="90">
        <f t="shared" si="68"/>
        <v>61500.676180549286</v>
      </c>
      <c r="AH295" s="1">
        <f t="shared" si="69"/>
        <v>275</v>
      </c>
      <c r="AI295" s="47">
        <f t="shared" si="70"/>
        <v>0</v>
      </c>
    </row>
    <row r="296" spans="20:35" x14ac:dyDescent="0.25">
      <c r="T296" s="12">
        <v>276</v>
      </c>
      <c r="U296" s="90">
        <f>C44</f>
        <v>0</v>
      </c>
      <c r="V296" s="90">
        <f t="shared" si="60"/>
        <v>0</v>
      </c>
      <c r="W296" s="90">
        <f t="shared" si="61"/>
        <v>0</v>
      </c>
      <c r="X296" s="14">
        <f t="shared" si="62"/>
        <v>0</v>
      </c>
      <c r="Y296" s="90">
        <f t="shared" si="63"/>
        <v>0</v>
      </c>
      <c r="Z296" s="90">
        <f t="shared" si="64"/>
        <v>0</v>
      </c>
      <c r="AA296" s="12">
        <v>276</v>
      </c>
      <c r="AB296" s="90">
        <f>K44</f>
        <v>0</v>
      </c>
      <c r="AC296" s="90">
        <f t="shared" si="65"/>
        <v>61500.676180549286</v>
      </c>
      <c r="AD296" s="90">
        <f t="shared" si="59"/>
        <v>790.24179763546408</v>
      </c>
      <c r="AE296" s="14">
        <f t="shared" si="66"/>
        <v>128.12640870947769</v>
      </c>
      <c r="AF296" s="90">
        <f t="shared" si="67"/>
        <v>662.11538892598639</v>
      </c>
      <c r="AG296" s="90">
        <f t="shared" si="68"/>
        <v>60838.560791623298</v>
      </c>
      <c r="AH296" s="1">
        <f t="shared" si="69"/>
        <v>276</v>
      </c>
      <c r="AI296" s="47">
        <f t="shared" si="70"/>
        <v>0</v>
      </c>
    </row>
    <row r="297" spans="20:35" x14ac:dyDescent="0.25">
      <c r="T297" s="12">
        <v>277</v>
      </c>
      <c r="U297" s="90"/>
      <c r="V297" s="90">
        <f t="shared" si="60"/>
        <v>0</v>
      </c>
      <c r="W297" s="90">
        <f t="shared" si="61"/>
        <v>0</v>
      </c>
      <c r="X297" s="14">
        <f t="shared" si="62"/>
        <v>0</v>
      </c>
      <c r="Y297" s="90">
        <f t="shared" si="63"/>
        <v>0</v>
      </c>
      <c r="Z297" s="90">
        <f t="shared" si="64"/>
        <v>0</v>
      </c>
      <c r="AA297" s="12">
        <v>277</v>
      </c>
      <c r="AB297" s="90"/>
      <c r="AC297" s="90">
        <f t="shared" si="65"/>
        <v>60838.560791623298</v>
      </c>
      <c r="AD297" s="90">
        <f t="shared" si="59"/>
        <v>790.24179763546408</v>
      </c>
      <c r="AE297" s="14">
        <f t="shared" si="66"/>
        <v>126.74700164921522</v>
      </c>
      <c r="AF297" s="90">
        <f t="shared" si="67"/>
        <v>663.49479598624885</v>
      </c>
      <c r="AG297" s="90">
        <f t="shared" si="68"/>
        <v>60175.065995637051</v>
      </c>
      <c r="AH297" s="1">
        <f t="shared" si="69"/>
        <v>277</v>
      </c>
      <c r="AI297" s="47">
        <f t="shared" si="70"/>
        <v>0</v>
      </c>
    </row>
    <row r="298" spans="20:35" x14ac:dyDescent="0.25">
      <c r="T298" s="12">
        <v>278</v>
      </c>
      <c r="U298" s="90"/>
      <c r="V298" s="90">
        <f t="shared" si="60"/>
        <v>0</v>
      </c>
      <c r="W298" s="90">
        <f t="shared" si="61"/>
        <v>0</v>
      </c>
      <c r="X298" s="14">
        <f t="shared" si="62"/>
        <v>0</v>
      </c>
      <c r="Y298" s="90">
        <f t="shared" si="63"/>
        <v>0</v>
      </c>
      <c r="Z298" s="90">
        <f t="shared" si="64"/>
        <v>0</v>
      </c>
      <c r="AA298" s="12">
        <v>278</v>
      </c>
      <c r="AB298" s="90"/>
      <c r="AC298" s="90">
        <f t="shared" si="65"/>
        <v>60175.065995637051</v>
      </c>
      <c r="AD298" s="90">
        <f t="shared" si="59"/>
        <v>790.24179763546408</v>
      </c>
      <c r="AE298" s="14">
        <f t="shared" si="66"/>
        <v>125.36472082424386</v>
      </c>
      <c r="AF298" s="90">
        <f t="shared" si="67"/>
        <v>664.87707681122026</v>
      </c>
      <c r="AG298" s="90">
        <f t="shared" si="68"/>
        <v>59510.188918825828</v>
      </c>
      <c r="AH298" s="1">
        <f t="shared" si="69"/>
        <v>278</v>
      </c>
      <c r="AI298" s="47">
        <f t="shared" si="70"/>
        <v>0</v>
      </c>
    </row>
    <row r="299" spans="20:35" x14ac:dyDescent="0.25">
      <c r="T299" s="12">
        <v>279</v>
      </c>
      <c r="U299" s="90"/>
      <c r="V299" s="90">
        <f t="shared" si="60"/>
        <v>0</v>
      </c>
      <c r="W299" s="90">
        <f t="shared" si="61"/>
        <v>0</v>
      </c>
      <c r="X299" s="14">
        <f t="shared" si="62"/>
        <v>0</v>
      </c>
      <c r="Y299" s="90">
        <f t="shared" si="63"/>
        <v>0</v>
      </c>
      <c r="Z299" s="90">
        <f t="shared" si="64"/>
        <v>0</v>
      </c>
      <c r="AA299" s="12">
        <v>279</v>
      </c>
      <c r="AB299" s="90"/>
      <c r="AC299" s="90">
        <f t="shared" si="65"/>
        <v>59510.188918825828</v>
      </c>
      <c r="AD299" s="90">
        <f t="shared" si="59"/>
        <v>790.24179763546408</v>
      </c>
      <c r="AE299" s="14">
        <f t="shared" si="66"/>
        <v>123.97956024755382</v>
      </c>
      <c r="AF299" s="90">
        <f t="shared" si="67"/>
        <v>666.26223738791032</v>
      </c>
      <c r="AG299" s="90">
        <f t="shared" si="68"/>
        <v>58843.926681437915</v>
      </c>
      <c r="AH299" s="1">
        <f t="shared" si="69"/>
        <v>279</v>
      </c>
      <c r="AI299" s="47">
        <f t="shared" si="70"/>
        <v>0</v>
      </c>
    </row>
    <row r="300" spans="20:35" x14ac:dyDescent="0.25">
      <c r="T300" s="12">
        <v>280</v>
      </c>
      <c r="U300" s="90"/>
      <c r="V300" s="90">
        <f t="shared" si="60"/>
        <v>0</v>
      </c>
      <c r="W300" s="90">
        <f t="shared" si="61"/>
        <v>0</v>
      </c>
      <c r="X300" s="14">
        <f t="shared" si="62"/>
        <v>0</v>
      </c>
      <c r="Y300" s="90">
        <f t="shared" si="63"/>
        <v>0</v>
      </c>
      <c r="Z300" s="90">
        <f t="shared" si="64"/>
        <v>0</v>
      </c>
      <c r="AA300" s="12">
        <v>280</v>
      </c>
      <c r="AB300" s="90"/>
      <c r="AC300" s="90">
        <f t="shared" si="65"/>
        <v>58843.926681437915</v>
      </c>
      <c r="AD300" s="90">
        <f t="shared" si="59"/>
        <v>790.24179763546408</v>
      </c>
      <c r="AE300" s="14">
        <f t="shared" si="66"/>
        <v>122.59151391966232</v>
      </c>
      <c r="AF300" s="90">
        <f t="shared" si="67"/>
        <v>667.65028371580172</v>
      </c>
      <c r="AG300" s="90">
        <f t="shared" si="68"/>
        <v>58176.276397722111</v>
      </c>
      <c r="AH300" s="1">
        <f t="shared" si="69"/>
        <v>280</v>
      </c>
      <c r="AI300" s="47">
        <f t="shared" si="70"/>
        <v>0</v>
      </c>
    </row>
    <row r="301" spans="20:35" x14ac:dyDescent="0.25">
      <c r="T301" s="12">
        <v>281</v>
      </c>
      <c r="U301" s="90"/>
      <c r="V301" s="90">
        <f t="shared" si="60"/>
        <v>0</v>
      </c>
      <c r="W301" s="90">
        <f t="shared" si="61"/>
        <v>0</v>
      </c>
      <c r="X301" s="14">
        <f t="shared" si="62"/>
        <v>0</v>
      </c>
      <c r="Y301" s="90">
        <f t="shared" si="63"/>
        <v>0</v>
      </c>
      <c r="Z301" s="90">
        <f t="shared" si="64"/>
        <v>0</v>
      </c>
      <c r="AA301" s="12">
        <v>281</v>
      </c>
      <c r="AB301" s="90"/>
      <c r="AC301" s="90">
        <f t="shared" si="65"/>
        <v>58176.276397722111</v>
      </c>
      <c r="AD301" s="90">
        <f t="shared" si="59"/>
        <v>790.24179763546408</v>
      </c>
      <c r="AE301" s="14">
        <f t="shared" si="66"/>
        <v>121.20057582858773</v>
      </c>
      <c r="AF301" s="90">
        <f t="shared" si="67"/>
        <v>669.04122180687637</v>
      </c>
      <c r="AG301" s="90">
        <f t="shared" si="68"/>
        <v>57507.235175915237</v>
      </c>
      <c r="AH301" s="1">
        <f t="shared" si="69"/>
        <v>281</v>
      </c>
      <c r="AI301" s="47">
        <f t="shared" si="70"/>
        <v>0</v>
      </c>
    </row>
    <row r="302" spans="20:35" x14ac:dyDescent="0.25">
      <c r="T302" s="12">
        <v>282</v>
      </c>
      <c r="U302" s="90"/>
      <c r="V302" s="90">
        <f t="shared" si="60"/>
        <v>0</v>
      </c>
      <c r="W302" s="90">
        <f t="shared" si="61"/>
        <v>0</v>
      </c>
      <c r="X302" s="14">
        <f t="shared" si="62"/>
        <v>0</v>
      </c>
      <c r="Y302" s="90">
        <f t="shared" si="63"/>
        <v>0</v>
      </c>
      <c r="Z302" s="90">
        <f t="shared" si="64"/>
        <v>0</v>
      </c>
      <c r="AA302" s="12">
        <v>282</v>
      </c>
      <c r="AB302" s="90"/>
      <c r="AC302" s="90">
        <f t="shared" si="65"/>
        <v>57507.235175915237</v>
      </c>
      <c r="AD302" s="90">
        <f t="shared" si="59"/>
        <v>790.24179763546408</v>
      </c>
      <c r="AE302" s="14">
        <f t="shared" si="66"/>
        <v>119.80673994982341</v>
      </c>
      <c r="AF302" s="90">
        <f t="shared" si="67"/>
        <v>670.43505768564069</v>
      </c>
      <c r="AG302" s="90">
        <f t="shared" si="68"/>
        <v>56836.800118229599</v>
      </c>
      <c r="AH302" s="1">
        <f t="shared" si="69"/>
        <v>282</v>
      </c>
      <c r="AI302" s="47">
        <f t="shared" si="70"/>
        <v>0</v>
      </c>
    </row>
    <row r="303" spans="20:35" x14ac:dyDescent="0.25">
      <c r="T303" s="12">
        <v>283</v>
      </c>
      <c r="U303" s="90"/>
      <c r="V303" s="90">
        <f t="shared" si="60"/>
        <v>0</v>
      </c>
      <c r="W303" s="90">
        <f t="shared" si="61"/>
        <v>0</v>
      </c>
      <c r="X303" s="14">
        <f t="shared" si="62"/>
        <v>0</v>
      </c>
      <c r="Y303" s="90">
        <f t="shared" si="63"/>
        <v>0</v>
      </c>
      <c r="Z303" s="90">
        <f t="shared" si="64"/>
        <v>0</v>
      </c>
      <c r="AA303" s="12">
        <v>283</v>
      </c>
      <c r="AB303" s="90"/>
      <c r="AC303" s="90">
        <f t="shared" si="65"/>
        <v>56836.800118229599</v>
      </c>
      <c r="AD303" s="90">
        <f t="shared" si="59"/>
        <v>790.24179763546408</v>
      </c>
      <c r="AE303" s="14">
        <f t="shared" si="66"/>
        <v>118.41000024631167</v>
      </c>
      <c r="AF303" s="90">
        <f t="shared" si="67"/>
        <v>671.83179738915237</v>
      </c>
      <c r="AG303" s="90">
        <f t="shared" si="68"/>
        <v>56164.968320840446</v>
      </c>
      <c r="AH303" s="1">
        <f t="shared" si="69"/>
        <v>283</v>
      </c>
      <c r="AI303" s="47">
        <f t="shared" si="70"/>
        <v>0</v>
      </c>
    </row>
    <row r="304" spans="20:35" x14ac:dyDescent="0.25">
      <c r="T304" s="12">
        <v>284</v>
      </c>
      <c r="U304" s="90"/>
      <c r="V304" s="90">
        <f t="shared" si="60"/>
        <v>0</v>
      </c>
      <c r="W304" s="90">
        <f t="shared" si="61"/>
        <v>0</v>
      </c>
      <c r="X304" s="14">
        <f t="shared" si="62"/>
        <v>0</v>
      </c>
      <c r="Y304" s="90">
        <f t="shared" si="63"/>
        <v>0</v>
      </c>
      <c r="Z304" s="90">
        <f t="shared" si="64"/>
        <v>0</v>
      </c>
      <c r="AA304" s="12">
        <v>284</v>
      </c>
      <c r="AB304" s="90"/>
      <c r="AC304" s="90">
        <f t="shared" si="65"/>
        <v>56164.968320840446</v>
      </c>
      <c r="AD304" s="90">
        <f t="shared" si="59"/>
        <v>790.24179763546408</v>
      </c>
      <c r="AE304" s="14">
        <f t="shared" si="66"/>
        <v>117.01035066841762</v>
      </c>
      <c r="AF304" s="90">
        <f t="shared" si="67"/>
        <v>673.23144696704651</v>
      </c>
      <c r="AG304" s="90">
        <f t="shared" si="68"/>
        <v>55491.7368738734</v>
      </c>
      <c r="AH304" s="1">
        <f t="shared" si="69"/>
        <v>284</v>
      </c>
      <c r="AI304" s="47">
        <f t="shared" si="70"/>
        <v>0</v>
      </c>
    </row>
    <row r="305" spans="20:35" x14ac:dyDescent="0.25">
      <c r="T305" s="12">
        <v>285</v>
      </c>
      <c r="U305" s="90"/>
      <c r="V305" s="90">
        <f t="shared" si="60"/>
        <v>0</v>
      </c>
      <c r="W305" s="90">
        <f t="shared" si="61"/>
        <v>0</v>
      </c>
      <c r="X305" s="14">
        <f t="shared" si="62"/>
        <v>0</v>
      </c>
      <c r="Y305" s="90">
        <f t="shared" si="63"/>
        <v>0</v>
      </c>
      <c r="Z305" s="90">
        <f t="shared" si="64"/>
        <v>0</v>
      </c>
      <c r="AA305" s="12">
        <v>285</v>
      </c>
      <c r="AB305" s="90"/>
      <c r="AC305" s="90">
        <f t="shared" si="65"/>
        <v>55491.7368738734</v>
      </c>
      <c r="AD305" s="90">
        <f t="shared" si="59"/>
        <v>790.24179763546408</v>
      </c>
      <c r="AE305" s="14">
        <f t="shared" si="66"/>
        <v>115.60778515390292</v>
      </c>
      <c r="AF305" s="90">
        <f t="shared" si="67"/>
        <v>674.63401248156117</v>
      </c>
      <c r="AG305" s="90">
        <f t="shared" si="68"/>
        <v>54817.102861391839</v>
      </c>
      <c r="AH305" s="1">
        <f t="shared" si="69"/>
        <v>285</v>
      </c>
      <c r="AI305" s="47">
        <f t="shared" si="70"/>
        <v>0</v>
      </c>
    </row>
    <row r="306" spans="20:35" x14ac:dyDescent="0.25">
      <c r="T306" s="12">
        <v>286</v>
      </c>
      <c r="U306" s="90"/>
      <c r="V306" s="90">
        <f t="shared" si="60"/>
        <v>0</v>
      </c>
      <c r="W306" s="90">
        <f t="shared" si="61"/>
        <v>0</v>
      </c>
      <c r="X306" s="14">
        <f t="shared" si="62"/>
        <v>0</v>
      </c>
      <c r="Y306" s="90">
        <f t="shared" si="63"/>
        <v>0</v>
      </c>
      <c r="Z306" s="90">
        <f t="shared" si="64"/>
        <v>0</v>
      </c>
      <c r="AA306" s="12">
        <v>286</v>
      </c>
      <c r="AB306" s="90"/>
      <c r="AC306" s="90">
        <f t="shared" si="65"/>
        <v>54817.102861391839</v>
      </c>
      <c r="AD306" s="90">
        <f t="shared" si="59"/>
        <v>790.24179763546408</v>
      </c>
      <c r="AE306" s="14">
        <f t="shared" si="66"/>
        <v>114.20229762789967</v>
      </c>
      <c r="AF306" s="90">
        <f t="shared" si="67"/>
        <v>676.03950000756436</v>
      </c>
      <c r="AG306" s="90">
        <f t="shared" si="68"/>
        <v>54141.063361384273</v>
      </c>
      <c r="AH306" s="1">
        <f t="shared" si="69"/>
        <v>286</v>
      </c>
      <c r="AI306" s="47">
        <f t="shared" si="70"/>
        <v>0</v>
      </c>
    </row>
    <row r="307" spans="20:35" x14ac:dyDescent="0.25">
      <c r="T307" s="12">
        <v>287</v>
      </c>
      <c r="U307" s="90"/>
      <c r="V307" s="90">
        <f t="shared" si="60"/>
        <v>0</v>
      </c>
      <c r="W307" s="90">
        <f t="shared" si="61"/>
        <v>0</v>
      </c>
      <c r="X307" s="14">
        <f t="shared" si="62"/>
        <v>0</v>
      </c>
      <c r="Y307" s="90">
        <f t="shared" si="63"/>
        <v>0</v>
      </c>
      <c r="Z307" s="90">
        <f t="shared" si="64"/>
        <v>0</v>
      </c>
      <c r="AA307" s="12">
        <v>287</v>
      </c>
      <c r="AB307" s="90"/>
      <c r="AC307" s="90">
        <f t="shared" si="65"/>
        <v>54141.063361384273</v>
      </c>
      <c r="AD307" s="90">
        <f t="shared" si="59"/>
        <v>790.24179763546408</v>
      </c>
      <c r="AE307" s="14">
        <f t="shared" si="66"/>
        <v>112.7938820028839</v>
      </c>
      <c r="AF307" s="90">
        <f t="shared" si="67"/>
        <v>677.44791563258013</v>
      </c>
      <c r="AG307" s="90">
        <f t="shared" si="68"/>
        <v>53463.61544575169</v>
      </c>
      <c r="AH307" s="1">
        <f t="shared" si="69"/>
        <v>287</v>
      </c>
      <c r="AI307" s="47">
        <f t="shared" si="70"/>
        <v>0</v>
      </c>
    </row>
    <row r="308" spans="20:35" x14ac:dyDescent="0.25">
      <c r="T308" s="12">
        <v>288</v>
      </c>
      <c r="U308" s="90">
        <f>C45</f>
        <v>0</v>
      </c>
      <c r="V308" s="90">
        <f t="shared" si="60"/>
        <v>0</v>
      </c>
      <c r="W308" s="90">
        <f t="shared" si="61"/>
        <v>0</v>
      </c>
      <c r="X308" s="14">
        <f t="shared" si="62"/>
        <v>0</v>
      </c>
      <c r="Y308" s="90">
        <f t="shared" si="63"/>
        <v>0</v>
      </c>
      <c r="Z308" s="90">
        <f t="shared" si="64"/>
        <v>0</v>
      </c>
      <c r="AA308" s="12">
        <v>288</v>
      </c>
      <c r="AB308" s="90">
        <f>K45</f>
        <v>0</v>
      </c>
      <c r="AC308" s="90">
        <f t="shared" si="65"/>
        <v>53463.61544575169</v>
      </c>
      <c r="AD308" s="90">
        <f t="shared" si="59"/>
        <v>790.24179763546408</v>
      </c>
      <c r="AE308" s="14">
        <f t="shared" si="66"/>
        <v>111.38253217864936</v>
      </c>
      <c r="AF308" s="90">
        <f t="shared" si="67"/>
        <v>678.85926545681468</v>
      </c>
      <c r="AG308" s="90">
        <f t="shared" si="68"/>
        <v>52784.756180294877</v>
      </c>
      <c r="AH308" s="1">
        <f t="shared" si="69"/>
        <v>288</v>
      </c>
      <c r="AI308" s="47">
        <f t="shared" si="70"/>
        <v>0</v>
      </c>
    </row>
    <row r="309" spans="20:35" x14ac:dyDescent="0.25">
      <c r="T309" s="12">
        <v>289</v>
      </c>
      <c r="U309" s="90"/>
      <c r="V309" s="90">
        <f t="shared" si="60"/>
        <v>0</v>
      </c>
      <c r="W309" s="90">
        <f t="shared" si="61"/>
        <v>0</v>
      </c>
      <c r="X309" s="14">
        <f t="shared" si="62"/>
        <v>0</v>
      </c>
      <c r="Y309" s="90">
        <f t="shared" si="63"/>
        <v>0</v>
      </c>
      <c r="Z309" s="90">
        <f t="shared" si="64"/>
        <v>0</v>
      </c>
      <c r="AA309" s="12">
        <v>289</v>
      </c>
      <c r="AB309" s="90"/>
      <c r="AC309" s="90">
        <f t="shared" si="65"/>
        <v>52784.756180294877</v>
      </c>
      <c r="AD309" s="90">
        <f t="shared" si="59"/>
        <v>790.24179763546408</v>
      </c>
      <c r="AE309" s="14">
        <f t="shared" si="66"/>
        <v>109.96824204228101</v>
      </c>
      <c r="AF309" s="90">
        <f t="shared" si="67"/>
        <v>680.27355559318312</v>
      </c>
      <c r="AG309" s="90">
        <f t="shared" si="68"/>
        <v>52104.48262470169</v>
      </c>
      <c r="AH309" s="1">
        <f t="shared" si="69"/>
        <v>289</v>
      </c>
      <c r="AI309" s="47">
        <f t="shared" si="70"/>
        <v>0</v>
      </c>
    </row>
    <row r="310" spans="20:35" x14ac:dyDescent="0.25">
      <c r="T310" s="12">
        <v>290</v>
      </c>
      <c r="U310" s="90"/>
      <c r="V310" s="90">
        <f t="shared" si="60"/>
        <v>0</v>
      </c>
      <c r="W310" s="90">
        <f t="shared" si="61"/>
        <v>0</v>
      </c>
      <c r="X310" s="14">
        <f t="shared" si="62"/>
        <v>0</v>
      </c>
      <c r="Y310" s="90">
        <f t="shared" si="63"/>
        <v>0</v>
      </c>
      <c r="Z310" s="90">
        <f t="shared" si="64"/>
        <v>0</v>
      </c>
      <c r="AA310" s="12">
        <v>290</v>
      </c>
      <c r="AB310" s="90"/>
      <c r="AC310" s="90">
        <f t="shared" si="65"/>
        <v>52104.48262470169</v>
      </c>
      <c r="AD310" s="90">
        <f t="shared" si="59"/>
        <v>790.24179763546408</v>
      </c>
      <c r="AE310" s="14">
        <f t="shared" si="66"/>
        <v>108.55100546812854</v>
      </c>
      <c r="AF310" s="90">
        <f t="shared" si="67"/>
        <v>681.69079216733553</v>
      </c>
      <c r="AG310" s="90">
        <f t="shared" si="68"/>
        <v>51422.791832534356</v>
      </c>
      <c r="AH310" s="1">
        <f t="shared" si="69"/>
        <v>290</v>
      </c>
      <c r="AI310" s="47">
        <f t="shared" si="70"/>
        <v>0</v>
      </c>
    </row>
    <row r="311" spans="20:35" x14ac:dyDescent="0.25">
      <c r="T311" s="12">
        <v>291</v>
      </c>
      <c r="U311" s="90"/>
      <c r="V311" s="90">
        <f t="shared" si="60"/>
        <v>0</v>
      </c>
      <c r="W311" s="90">
        <f t="shared" si="61"/>
        <v>0</v>
      </c>
      <c r="X311" s="14">
        <f t="shared" si="62"/>
        <v>0</v>
      </c>
      <c r="Y311" s="90">
        <f t="shared" si="63"/>
        <v>0</v>
      </c>
      <c r="Z311" s="90">
        <f t="shared" si="64"/>
        <v>0</v>
      </c>
      <c r="AA311" s="12">
        <v>291</v>
      </c>
      <c r="AB311" s="90"/>
      <c r="AC311" s="90">
        <f t="shared" si="65"/>
        <v>51422.791832534356</v>
      </c>
      <c r="AD311" s="90">
        <f t="shared" si="59"/>
        <v>790.24179763546408</v>
      </c>
      <c r="AE311" s="14">
        <f t="shared" si="66"/>
        <v>107.13081631777992</v>
      </c>
      <c r="AF311" s="90">
        <f t="shared" si="67"/>
        <v>683.11098131768415</v>
      </c>
      <c r="AG311" s="90">
        <f t="shared" si="68"/>
        <v>50739.680851216675</v>
      </c>
      <c r="AH311" s="1">
        <f t="shared" si="69"/>
        <v>291</v>
      </c>
      <c r="AI311" s="47">
        <f t="shared" si="70"/>
        <v>0</v>
      </c>
    </row>
    <row r="312" spans="20:35" x14ac:dyDescent="0.25">
      <c r="T312" s="12">
        <v>292</v>
      </c>
      <c r="U312" s="90"/>
      <c r="V312" s="90">
        <f t="shared" si="60"/>
        <v>0</v>
      </c>
      <c r="W312" s="90">
        <f t="shared" si="61"/>
        <v>0</v>
      </c>
      <c r="X312" s="14">
        <f t="shared" si="62"/>
        <v>0</v>
      </c>
      <c r="Y312" s="90">
        <f t="shared" si="63"/>
        <v>0</v>
      </c>
      <c r="Z312" s="90">
        <f t="shared" si="64"/>
        <v>0</v>
      </c>
      <c r="AA312" s="12">
        <v>292</v>
      </c>
      <c r="AB312" s="90"/>
      <c r="AC312" s="90">
        <f t="shared" si="65"/>
        <v>50739.680851216675</v>
      </c>
      <c r="AD312" s="90">
        <f t="shared" si="59"/>
        <v>790.24179763546408</v>
      </c>
      <c r="AE312" s="14">
        <f t="shared" si="66"/>
        <v>105.70766844003475</v>
      </c>
      <c r="AF312" s="90">
        <f t="shared" si="67"/>
        <v>684.53412919542939</v>
      </c>
      <c r="AG312" s="90">
        <f t="shared" si="68"/>
        <v>50055.146722021243</v>
      </c>
      <c r="AH312" s="1">
        <f t="shared" si="69"/>
        <v>292</v>
      </c>
      <c r="AI312" s="47">
        <f t="shared" si="70"/>
        <v>0</v>
      </c>
    </row>
    <row r="313" spans="20:35" x14ac:dyDescent="0.25">
      <c r="T313" s="12">
        <v>293</v>
      </c>
      <c r="U313" s="90"/>
      <c r="V313" s="90">
        <f t="shared" si="60"/>
        <v>0</v>
      </c>
      <c r="W313" s="90">
        <f t="shared" si="61"/>
        <v>0</v>
      </c>
      <c r="X313" s="14">
        <f t="shared" si="62"/>
        <v>0</v>
      </c>
      <c r="Y313" s="90">
        <f t="shared" si="63"/>
        <v>0</v>
      </c>
      <c r="Z313" s="90">
        <f t="shared" si="64"/>
        <v>0</v>
      </c>
      <c r="AA313" s="12">
        <v>293</v>
      </c>
      <c r="AB313" s="90"/>
      <c r="AC313" s="90">
        <f t="shared" si="65"/>
        <v>50055.146722021243</v>
      </c>
      <c r="AD313" s="90">
        <f t="shared" si="59"/>
        <v>790.24179763546408</v>
      </c>
      <c r="AE313" s="14">
        <f t="shared" si="66"/>
        <v>104.28155567087759</v>
      </c>
      <c r="AF313" s="90">
        <f t="shared" si="67"/>
        <v>685.96024196458643</v>
      </c>
      <c r="AG313" s="90">
        <f t="shared" si="68"/>
        <v>49369.186480056655</v>
      </c>
      <c r="AH313" s="1">
        <f t="shared" si="69"/>
        <v>293</v>
      </c>
      <c r="AI313" s="47">
        <f t="shared" si="70"/>
        <v>0</v>
      </c>
    </row>
    <row r="314" spans="20:35" x14ac:dyDescent="0.25">
      <c r="T314" s="12">
        <v>294</v>
      </c>
      <c r="U314" s="90"/>
      <c r="V314" s="90">
        <f t="shared" si="60"/>
        <v>0</v>
      </c>
      <c r="W314" s="90">
        <f t="shared" si="61"/>
        <v>0</v>
      </c>
      <c r="X314" s="14">
        <f t="shared" si="62"/>
        <v>0</v>
      </c>
      <c r="Y314" s="90">
        <f t="shared" si="63"/>
        <v>0</v>
      </c>
      <c r="Z314" s="90">
        <f t="shared" si="64"/>
        <v>0</v>
      </c>
      <c r="AA314" s="12">
        <v>294</v>
      </c>
      <c r="AB314" s="90"/>
      <c r="AC314" s="90">
        <f t="shared" si="65"/>
        <v>49369.186480056655</v>
      </c>
      <c r="AD314" s="90">
        <f t="shared" si="59"/>
        <v>790.24179763546408</v>
      </c>
      <c r="AE314" s="14">
        <f t="shared" si="66"/>
        <v>102.85247183345138</v>
      </c>
      <c r="AF314" s="90">
        <f t="shared" si="67"/>
        <v>687.38932580201276</v>
      </c>
      <c r="AG314" s="90">
        <f t="shared" si="68"/>
        <v>48681.797154254644</v>
      </c>
      <c r="AH314" s="1">
        <f t="shared" si="69"/>
        <v>294</v>
      </c>
      <c r="AI314" s="47">
        <f t="shared" si="70"/>
        <v>0</v>
      </c>
    </row>
    <row r="315" spans="20:35" x14ac:dyDescent="0.25">
      <c r="T315" s="12">
        <v>295</v>
      </c>
      <c r="U315" s="90"/>
      <c r="V315" s="90">
        <f t="shared" si="60"/>
        <v>0</v>
      </c>
      <c r="W315" s="90">
        <f t="shared" si="61"/>
        <v>0</v>
      </c>
      <c r="X315" s="14">
        <f t="shared" si="62"/>
        <v>0</v>
      </c>
      <c r="Y315" s="90">
        <f t="shared" si="63"/>
        <v>0</v>
      </c>
      <c r="Z315" s="90">
        <f t="shared" si="64"/>
        <v>0</v>
      </c>
      <c r="AA315" s="12">
        <v>295</v>
      </c>
      <c r="AB315" s="90"/>
      <c r="AC315" s="90">
        <f t="shared" si="65"/>
        <v>48681.797154254644</v>
      </c>
      <c r="AD315" s="90">
        <f t="shared" si="59"/>
        <v>790.24179763546408</v>
      </c>
      <c r="AE315" s="14">
        <f t="shared" si="66"/>
        <v>101.42041073803051</v>
      </c>
      <c r="AF315" s="90">
        <f t="shared" si="67"/>
        <v>688.82138689743351</v>
      </c>
      <c r="AG315" s="90">
        <f t="shared" si="68"/>
        <v>47992.975767357209</v>
      </c>
      <c r="AH315" s="1">
        <f t="shared" si="69"/>
        <v>295</v>
      </c>
      <c r="AI315" s="47">
        <f t="shared" si="70"/>
        <v>0</v>
      </c>
    </row>
    <row r="316" spans="20:35" x14ac:dyDescent="0.25">
      <c r="T316" s="12">
        <v>296</v>
      </c>
      <c r="U316" s="90"/>
      <c r="V316" s="90">
        <f t="shared" si="60"/>
        <v>0</v>
      </c>
      <c r="W316" s="90">
        <f t="shared" si="61"/>
        <v>0</v>
      </c>
      <c r="X316" s="14">
        <f t="shared" si="62"/>
        <v>0</v>
      </c>
      <c r="Y316" s="90">
        <f t="shared" si="63"/>
        <v>0</v>
      </c>
      <c r="Z316" s="90">
        <f t="shared" si="64"/>
        <v>0</v>
      </c>
      <c r="AA316" s="12">
        <v>296</v>
      </c>
      <c r="AB316" s="90"/>
      <c r="AC316" s="90">
        <f t="shared" si="65"/>
        <v>47992.975767357209</v>
      </c>
      <c r="AD316" s="90">
        <f t="shared" si="59"/>
        <v>790.24179763546408</v>
      </c>
      <c r="AE316" s="14">
        <f t="shared" si="66"/>
        <v>99.985366181994195</v>
      </c>
      <c r="AF316" s="90">
        <f t="shared" si="67"/>
        <v>690.25643145346987</v>
      </c>
      <c r="AG316" s="90">
        <f t="shared" si="68"/>
        <v>47302.719335903741</v>
      </c>
      <c r="AH316" s="1">
        <f t="shared" si="69"/>
        <v>296</v>
      </c>
      <c r="AI316" s="47">
        <f t="shared" si="70"/>
        <v>0</v>
      </c>
    </row>
    <row r="317" spans="20:35" x14ac:dyDescent="0.25">
      <c r="T317" s="12">
        <v>297</v>
      </c>
      <c r="U317" s="90"/>
      <c r="V317" s="90">
        <f t="shared" si="60"/>
        <v>0</v>
      </c>
      <c r="W317" s="90">
        <f t="shared" si="61"/>
        <v>0</v>
      </c>
      <c r="X317" s="14">
        <f t="shared" si="62"/>
        <v>0</v>
      </c>
      <c r="Y317" s="90">
        <f t="shared" si="63"/>
        <v>0</v>
      </c>
      <c r="Z317" s="90">
        <f t="shared" si="64"/>
        <v>0</v>
      </c>
      <c r="AA317" s="12">
        <v>297</v>
      </c>
      <c r="AB317" s="90"/>
      <c r="AC317" s="90">
        <f t="shared" si="65"/>
        <v>47302.719335903741</v>
      </c>
      <c r="AD317" s="90">
        <f t="shared" si="59"/>
        <v>790.24179763546408</v>
      </c>
      <c r="AE317" s="14">
        <f t="shared" si="66"/>
        <v>98.547331949799457</v>
      </c>
      <c r="AF317" s="90">
        <f t="shared" si="67"/>
        <v>691.69446568566468</v>
      </c>
      <c r="AG317" s="90">
        <f t="shared" si="68"/>
        <v>46611.024870218076</v>
      </c>
      <c r="AH317" s="1">
        <f t="shared" si="69"/>
        <v>297</v>
      </c>
      <c r="AI317" s="47">
        <f t="shared" si="70"/>
        <v>0</v>
      </c>
    </row>
    <row r="318" spans="20:35" x14ac:dyDescent="0.25">
      <c r="T318" s="12">
        <v>298</v>
      </c>
      <c r="U318" s="90"/>
      <c r="V318" s="90">
        <f t="shared" si="60"/>
        <v>0</v>
      </c>
      <c r="W318" s="90">
        <f t="shared" si="61"/>
        <v>0</v>
      </c>
      <c r="X318" s="14">
        <f t="shared" si="62"/>
        <v>0</v>
      </c>
      <c r="Y318" s="90">
        <f t="shared" si="63"/>
        <v>0</v>
      </c>
      <c r="Z318" s="90">
        <f t="shared" si="64"/>
        <v>0</v>
      </c>
      <c r="AA318" s="12">
        <v>298</v>
      </c>
      <c r="AB318" s="90"/>
      <c r="AC318" s="90">
        <f t="shared" si="65"/>
        <v>46611.024870218076</v>
      </c>
      <c r="AD318" s="90">
        <f t="shared" si="59"/>
        <v>790.24179763546408</v>
      </c>
      <c r="AE318" s="14">
        <f t="shared" si="66"/>
        <v>97.106301812954328</v>
      </c>
      <c r="AF318" s="90">
        <f t="shared" si="67"/>
        <v>693.13549582250971</v>
      </c>
      <c r="AG318" s="90">
        <f t="shared" si="68"/>
        <v>45917.889374395563</v>
      </c>
      <c r="AH318" s="1">
        <f t="shared" si="69"/>
        <v>298</v>
      </c>
      <c r="AI318" s="47">
        <f t="shared" si="70"/>
        <v>0</v>
      </c>
    </row>
    <row r="319" spans="20:35" x14ac:dyDescent="0.25">
      <c r="T319" s="12">
        <v>299</v>
      </c>
      <c r="U319" s="90"/>
      <c r="V319" s="90">
        <f t="shared" si="60"/>
        <v>0</v>
      </c>
      <c r="W319" s="90">
        <f t="shared" si="61"/>
        <v>0</v>
      </c>
      <c r="X319" s="14">
        <f t="shared" si="62"/>
        <v>0</v>
      </c>
      <c r="Y319" s="90">
        <f t="shared" si="63"/>
        <v>0</v>
      </c>
      <c r="Z319" s="90">
        <f t="shared" si="64"/>
        <v>0</v>
      </c>
      <c r="AA319" s="12">
        <v>299</v>
      </c>
      <c r="AB319" s="90"/>
      <c r="AC319" s="90">
        <f t="shared" si="65"/>
        <v>45917.889374395563</v>
      </c>
      <c r="AD319" s="90">
        <f t="shared" si="59"/>
        <v>790.24179763546408</v>
      </c>
      <c r="AE319" s="14">
        <f t="shared" si="66"/>
        <v>95.662269529990752</v>
      </c>
      <c r="AF319" s="90">
        <f t="shared" si="67"/>
        <v>694.57952810547329</v>
      </c>
      <c r="AG319" s="90">
        <f t="shared" si="68"/>
        <v>45223.309846290089</v>
      </c>
      <c r="AH319" s="1">
        <f t="shared" si="69"/>
        <v>299</v>
      </c>
      <c r="AI319" s="47">
        <f t="shared" si="70"/>
        <v>0</v>
      </c>
    </row>
    <row r="320" spans="20:35" x14ac:dyDescent="0.25">
      <c r="T320" s="12">
        <v>300</v>
      </c>
      <c r="U320" s="90">
        <f>C46</f>
        <v>0</v>
      </c>
      <c r="V320" s="90">
        <f t="shared" si="60"/>
        <v>0</v>
      </c>
      <c r="W320" s="90">
        <f t="shared" si="61"/>
        <v>0</v>
      </c>
      <c r="X320" s="14">
        <f t="shared" si="62"/>
        <v>0</v>
      </c>
      <c r="Y320" s="90">
        <f t="shared" si="63"/>
        <v>0</v>
      </c>
      <c r="Z320" s="90">
        <f t="shared" si="64"/>
        <v>0</v>
      </c>
      <c r="AA320" s="12">
        <v>300</v>
      </c>
      <c r="AB320" s="90">
        <f>K46</f>
        <v>0</v>
      </c>
      <c r="AC320" s="90">
        <f t="shared" si="65"/>
        <v>45223.309846290089</v>
      </c>
      <c r="AD320" s="90">
        <f t="shared" si="59"/>
        <v>790.24179763546408</v>
      </c>
      <c r="AE320" s="14">
        <f t="shared" si="66"/>
        <v>94.215228846437697</v>
      </c>
      <c r="AF320" s="90">
        <f t="shared" si="67"/>
        <v>696.02656878902644</v>
      </c>
      <c r="AG320" s="90">
        <f t="shared" si="68"/>
        <v>44527.283277501061</v>
      </c>
      <c r="AH320" s="1">
        <f t="shared" si="69"/>
        <v>300</v>
      </c>
      <c r="AI320" s="47">
        <f t="shared" si="70"/>
        <v>0</v>
      </c>
    </row>
    <row r="321" spans="20:35" x14ac:dyDescent="0.25">
      <c r="T321" s="12">
        <v>301</v>
      </c>
      <c r="U321" s="90"/>
      <c r="V321" s="90">
        <f t="shared" si="60"/>
        <v>0</v>
      </c>
      <c r="W321" s="90">
        <f t="shared" si="61"/>
        <v>0</v>
      </c>
      <c r="X321" s="14">
        <f t="shared" si="62"/>
        <v>0</v>
      </c>
      <c r="Y321" s="90">
        <f t="shared" si="63"/>
        <v>0</v>
      </c>
      <c r="Z321" s="90">
        <f t="shared" si="64"/>
        <v>0</v>
      </c>
      <c r="AA321" s="12">
        <v>301</v>
      </c>
      <c r="AB321" s="90"/>
      <c r="AC321" s="90">
        <f t="shared" si="65"/>
        <v>44527.283277501061</v>
      </c>
      <c r="AD321" s="90">
        <f t="shared" si="59"/>
        <v>790.24179763546408</v>
      </c>
      <c r="AE321" s="14">
        <f t="shared" si="66"/>
        <v>92.765173494793885</v>
      </c>
      <c r="AF321" s="90">
        <f t="shared" si="67"/>
        <v>697.4766241406702</v>
      </c>
      <c r="AG321" s="90">
        <f t="shared" si="68"/>
        <v>43829.806653360392</v>
      </c>
      <c r="AH321" s="1">
        <f t="shared" si="69"/>
        <v>301</v>
      </c>
      <c r="AI321" s="47">
        <f t="shared" si="70"/>
        <v>0</v>
      </c>
    </row>
    <row r="322" spans="20:35" x14ac:dyDescent="0.25">
      <c r="T322" s="12">
        <v>302</v>
      </c>
      <c r="U322" s="90"/>
      <c r="V322" s="90">
        <f t="shared" si="60"/>
        <v>0</v>
      </c>
      <c r="W322" s="90">
        <f t="shared" si="61"/>
        <v>0</v>
      </c>
      <c r="X322" s="14">
        <f t="shared" si="62"/>
        <v>0</v>
      </c>
      <c r="Y322" s="90">
        <f t="shared" si="63"/>
        <v>0</v>
      </c>
      <c r="Z322" s="90">
        <f t="shared" si="64"/>
        <v>0</v>
      </c>
      <c r="AA322" s="12">
        <v>302</v>
      </c>
      <c r="AB322" s="90"/>
      <c r="AC322" s="90">
        <f t="shared" si="65"/>
        <v>43829.806653360392</v>
      </c>
      <c r="AD322" s="90">
        <f t="shared" si="59"/>
        <v>790.24179763546408</v>
      </c>
      <c r="AE322" s="14">
        <f t="shared" si="66"/>
        <v>91.312097194500822</v>
      </c>
      <c r="AF322" s="90">
        <f t="shared" si="67"/>
        <v>698.9297004409633</v>
      </c>
      <c r="AG322" s="90">
        <f t="shared" si="68"/>
        <v>43130.876952919432</v>
      </c>
      <c r="AH322" s="1">
        <f t="shared" si="69"/>
        <v>302</v>
      </c>
      <c r="AI322" s="47">
        <f t="shared" si="70"/>
        <v>0</v>
      </c>
    </row>
    <row r="323" spans="20:35" x14ac:dyDescent="0.25">
      <c r="T323" s="12">
        <v>303</v>
      </c>
      <c r="U323" s="90"/>
      <c r="V323" s="90">
        <f t="shared" si="60"/>
        <v>0</v>
      </c>
      <c r="W323" s="90">
        <f t="shared" si="61"/>
        <v>0</v>
      </c>
      <c r="X323" s="14">
        <f t="shared" si="62"/>
        <v>0</v>
      </c>
      <c r="Y323" s="90">
        <f t="shared" si="63"/>
        <v>0</v>
      </c>
      <c r="Z323" s="90">
        <f t="shared" si="64"/>
        <v>0</v>
      </c>
      <c r="AA323" s="12">
        <v>303</v>
      </c>
      <c r="AB323" s="90"/>
      <c r="AC323" s="90">
        <f t="shared" si="65"/>
        <v>43130.876952919432</v>
      </c>
      <c r="AD323" s="90">
        <f t="shared" si="59"/>
        <v>790.24179763546408</v>
      </c>
      <c r="AE323" s="14">
        <f t="shared" si="66"/>
        <v>89.855993651915483</v>
      </c>
      <c r="AF323" s="90">
        <f t="shared" si="67"/>
        <v>700.38580398354861</v>
      </c>
      <c r="AG323" s="90">
        <f t="shared" si="68"/>
        <v>42430.491148935886</v>
      </c>
      <c r="AH323" s="1">
        <f t="shared" si="69"/>
        <v>303</v>
      </c>
      <c r="AI323" s="47">
        <f t="shared" si="70"/>
        <v>0</v>
      </c>
    </row>
    <row r="324" spans="20:35" x14ac:dyDescent="0.25">
      <c r="T324" s="12">
        <v>304</v>
      </c>
      <c r="U324" s="90"/>
      <c r="V324" s="90">
        <f t="shared" si="60"/>
        <v>0</v>
      </c>
      <c r="W324" s="90">
        <f t="shared" si="61"/>
        <v>0</v>
      </c>
      <c r="X324" s="14">
        <f t="shared" si="62"/>
        <v>0</v>
      </c>
      <c r="Y324" s="90">
        <f t="shared" si="63"/>
        <v>0</v>
      </c>
      <c r="Z324" s="90">
        <f t="shared" si="64"/>
        <v>0</v>
      </c>
      <c r="AA324" s="12">
        <v>304</v>
      </c>
      <c r="AB324" s="90"/>
      <c r="AC324" s="90">
        <f t="shared" si="65"/>
        <v>42430.491148935886</v>
      </c>
      <c r="AD324" s="90">
        <f t="shared" si="59"/>
        <v>790.24179763546408</v>
      </c>
      <c r="AE324" s="14">
        <f t="shared" si="66"/>
        <v>88.396856560283098</v>
      </c>
      <c r="AF324" s="90">
        <f t="shared" si="67"/>
        <v>701.84494107518094</v>
      </c>
      <c r="AG324" s="90">
        <f t="shared" si="68"/>
        <v>41728.646207860707</v>
      </c>
      <c r="AH324" s="1">
        <f t="shared" si="69"/>
        <v>304</v>
      </c>
      <c r="AI324" s="47">
        <f t="shared" si="70"/>
        <v>0</v>
      </c>
    </row>
    <row r="325" spans="20:35" x14ac:dyDescent="0.25">
      <c r="T325" s="12">
        <v>305</v>
      </c>
      <c r="U325" s="90"/>
      <c r="V325" s="90">
        <f t="shared" si="60"/>
        <v>0</v>
      </c>
      <c r="W325" s="90">
        <f t="shared" si="61"/>
        <v>0</v>
      </c>
      <c r="X325" s="14">
        <f t="shared" si="62"/>
        <v>0</v>
      </c>
      <c r="Y325" s="90">
        <f t="shared" si="63"/>
        <v>0</v>
      </c>
      <c r="Z325" s="90">
        <f t="shared" si="64"/>
        <v>0</v>
      </c>
      <c r="AA325" s="12">
        <v>305</v>
      </c>
      <c r="AB325" s="90"/>
      <c r="AC325" s="90">
        <f t="shared" si="65"/>
        <v>41728.646207860707</v>
      </c>
      <c r="AD325" s="90">
        <f t="shared" si="59"/>
        <v>790.24179763546408</v>
      </c>
      <c r="AE325" s="14">
        <f t="shared" si="66"/>
        <v>86.93467959970981</v>
      </c>
      <c r="AF325" s="90">
        <f t="shared" si="67"/>
        <v>703.30711803575423</v>
      </c>
      <c r="AG325" s="90">
        <f t="shared" si="68"/>
        <v>41025.339089824956</v>
      </c>
      <c r="AH325" s="1">
        <f t="shared" si="69"/>
        <v>305</v>
      </c>
      <c r="AI325" s="47">
        <f t="shared" si="70"/>
        <v>0</v>
      </c>
    </row>
    <row r="326" spans="20:35" x14ac:dyDescent="0.25">
      <c r="T326" s="12">
        <v>306</v>
      </c>
      <c r="U326" s="90"/>
      <c r="V326" s="90">
        <f t="shared" si="60"/>
        <v>0</v>
      </c>
      <c r="W326" s="90">
        <f t="shared" si="61"/>
        <v>0</v>
      </c>
      <c r="X326" s="14">
        <f t="shared" si="62"/>
        <v>0</v>
      </c>
      <c r="Y326" s="90">
        <f t="shared" si="63"/>
        <v>0</v>
      </c>
      <c r="Z326" s="90">
        <f t="shared" si="64"/>
        <v>0</v>
      </c>
      <c r="AA326" s="12">
        <v>306</v>
      </c>
      <c r="AB326" s="90"/>
      <c r="AC326" s="90">
        <f t="shared" si="65"/>
        <v>41025.339089824956</v>
      </c>
      <c r="AD326" s="90">
        <f t="shared" si="59"/>
        <v>790.24179763546408</v>
      </c>
      <c r="AE326" s="14">
        <f t="shared" si="66"/>
        <v>85.469456437135321</v>
      </c>
      <c r="AF326" s="90">
        <f t="shared" si="67"/>
        <v>704.77234119832872</v>
      </c>
      <c r="AG326" s="90">
        <f t="shared" si="68"/>
        <v>40320.566748626625</v>
      </c>
      <c r="AH326" s="1">
        <f t="shared" si="69"/>
        <v>306</v>
      </c>
      <c r="AI326" s="47">
        <f t="shared" si="70"/>
        <v>0</v>
      </c>
    </row>
    <row r="327" spans="20:35" x14ac:dyDescent="0.25">
      <c r="T327" s="12">
        <v>307</v>
      </c>
      <c r="U327" s="90"/>
      <c r="V327" s="90">
        <f t="shared" si="60"/>
        <v>0</v>
      </c>
      <c r="W327" s="90">
        <f t="shared" si="61"/>
        <v>0</v>
      </c>
      <c r="X327" s="14">
        <f t="shared" si="62"/>
        <v>0</v>
      </c>
      <c r="Y327" s="90">
        <f t="shared" si="63"/>
        <v>0</v>
      </c>
      <c r="Z327" s="90">
        <f t="shared" si="64"/>
        <v>0</v>
      </c>
      <c r="AA327" s="12">
        <v>307</v>
      </c>
      <c r="AB327" s="90"/>
      <c r="AC327" s="90">
        <f t="shared" si="65"/>
        <v>40320.566748626625</v>
      </c>
      <c r="AD327" s="90">
        <f t="shared" si="59"/>
        <v>790.24179763546408</v>
      </c>
      <c r="AE327" s="14">
        <f t="shared" si="66"/>
        <v>84.001180726305464</v>
      </c>
      <c r="AF327" s="90">
        <f t="shared" si="67"/>
        <v>706.24061690915858</v>
      </c>
      <c r="AG327" s="90">
        <f t="shared" si="68"/>
        <v>39614.326131717469</v>
      </c>
      <c r="AH327" s="1">
        <f t="shared" si="69"/>
        <v>307</v>
      </c>
      <c r="AI327" s="47">
        <f t="shared" si="70"/>
        <v>0</v>
      </c>
    </row>
    <row r="328" spans="20:35" x14ac:dyDescent="0.25">
      <c r="T328" s="12">
        <v>308</v>
      </c>
      <c r="U328" s="90"/>
      <c r="V328" s="90">
        <f t="shared" si="60"/>
        <v>0</v>
      </c>
      <c r="W328" s="90">
        <f t="shared" si="61"/>
        <v>0</v>
      </c>
      <c r="X328" s="14">
        <f t="shared" si="62"/>
        <v>0</v>
      </c>
      <c r="Y328" s="90">
        <f t="shared" si="63"/>
        <v>0</v>
      </c>
      <c r="Z328" s="90">
        <f t="shared" si="64"/>
        <v>0</v>
      </c>
      <c r="AA328" s="12">
        <v>308</v>
      </c>
      <c r="AB328" s="90"/>
      <c r="AC328" s="90">
        <f t="shared" si="65"/>
        <v>39614.326131717469</v>
      </c>
      <c r="AD328" s="90">
        <f t="shared" si="59"/>
        <v>790.24179763546408</v>
      </c>
      <c r="AE328" s="14">
        <f t="shared" si="66"/>
        <v>82.529846107744731</v>
      </c>
      <c r="AF328" s="90">
        <f t="shared" si="67"/>
        <v>707.71195152771929</v>
      </c>
      <c r="AG328" s="90">
        <f t="shared" si="68"/>
        <v>38906.614180189747</v>
      </c>
      <c r="AH328" s="1">
        <f t="shared" si="69"/>
        <v>308</v>
      </c>
      <c r="AI328" s="47">
        <f t="shared" si="70"/>
        <v>0</v>
      </c>
    </row>
    <row r="329" spans="20:35" x14ac:dyDescent="0.25">
      <c r="T329" s="12">
        <v>309</v>
      </c>
      <c r="U329" s="90"/>
      <c r="V329" s="90">
        <f t="shared" si="60"/>
        <v>0</v>
      </c>
      <c r="W329" s="90">
        <f t="shared" si="61"/>
        <v>0</v>
      </c>
      <c r="X329" s="14">
        <f t="shared" si="62"/>
        <v>0</v>
      </c>
      <c r="Y329" s="90">
        <f t="shared" si="63"/>
        <v>0</v>
      </c>
      <c r="Z329" s="90">
        <f t="shared" si="64"/>
        <v>0</v>
      </c>
      <c r="AA329" s="12">
        <v>309</v>
      </c>
      <c r="AB329" s="90"/>
      <c r="AC329" s="90">
        <f t="shared" si="65"/>
        <v>38906.614180189747</v>
      </c>
      <c r="AD329" s="90">
        <f t="shared" si="59"/>
        <v>790.24179763546408</v>
      </c>
      <c r="AE329" s="14">
        <f t="shared" si="66"/>
        <v>81.05544620872864</v>
      </c>
      <c r="AF329" s="90">
        <f t="shared" si="67"/>
        <v>709.18635142673543</v>
      </c>
      <c r="AG329" s="90">
        <f t="shared" si="68"/>
        <v>38197.427828763008</v>
      </c>
      <c r="AH329" s="1">
        <f t="shared" si="69"/>
        <v>309</v>
      </c>
      <c r="AI329" s="47">
        <f t="shared" si="70"/>
        <v>0</v>
      </c>
    </row>
    <row r="330" spans="20:35" x14ac:dyDescent="0.25">
      <c r="T330" s="12">
        <v>310</v>
      </c>
      <c r="U330" s="90"/>
      <c r="V330" s="90">
        <f t="shared" si="60"/>
        <v>0</v>
      </c>
      <c r="W330" s="90">
        <f t="shared" si="61"/>
        <v>0</v>
      </c>
      <c r="X330" s="14">
        <f t="shared" si="62"/>
        <v>0</v>
      </c>
      <c r="Y330" s="90">
        <f t="shared" si="63"/>
        <v>0</v>
      </c>
      <c r="Z330" s="90">
        <f t="shared" si="64"/>
        <v>0</v>
      </c>
      <c r="AA330" s="12">
        <v>310</v>
      </c>
      <c r="AB330" s="90"/>
      <c r="AC330" s="90">
        <f t="shared" si="65"/>
        <v>38197.427828763008</v>
      </c>
      <c r="AD330" s="90">
        <f t="shared" si="59"/>
        <v>790.24179763546408</v>
      </c>
      <c r="AE330" s="14">
        <f t="shared" si="66"/>
        <v>79.577974643256269</v>
      </c>
      <c r="AF330" s="90">
        <f t="shared" si="67"/>
        <v>710.66382299220777</v>
      </c>
      <c r="AG330" s="90">
        <f t="shared" si="68"/>
        <v>37486.764005770798</v>
      </c>
      <c r="AH330" s="1">
        <f t="shared" si="69"/>
        <v>310</v>
      </c>
      <c r="AI330" s="47">
        <f t="shared" si="70"/>
        <v>0</v>
      </c>
    </row>
    <row r="331" spans="20:35" x14ac:dyDescent="0.25">
      <c r="T331" s="12">
        <v>311</v>
      </c>
      <c r="U331" s="90"/>
      <c r="V331" s="90">
        <f t="shared" si="60"/>
        <v>0</v>
      </c>
      <c r="W331" s="90">
        <f t="shared" si="61"/>
        <v>0</v>
      </c>
      <c r="X331" s="14">
        <f t="shared" si="62"/>
        <v>0</v>
      </c>
      <c r="Y331" s="90">
        <f t="shared" si="63"/>
        <v>0</v>
      </c>
      <c r="Z331" s="90">
        <f t="shared" si="64"/>
        <v>0</v>
      </c>
      <c r="AA331" s="12">
        <v>311</v>
      </c>
      <c r="AB331" s="90"/>
      <c r="AC331" s="90">
        <f t="shared" si="65"/>
        <v>37486.764005770798</v>
      </c>
      <c r="AD331" s="90">
        <f t="shared" si="59"/>
        <v>790.24179763546408</v>
      </c>
      <c r="AE331" s="14">
        <f t="shared" si="66"/>
        <v>78.097425012022498</v>
      </c>
      <c r="AF331" s="90">
        <f t="shared" si="67"/>
        <v>712.14437262344154</v>
      </c>
      <c r="AG331" s="90">
        <f t="shared" si="68"/>
        <v>36774.619633147355</v>
      </c>
      <c r="AH331" s="1">
        <f t="shared" si="69"/>
        <v>311</v>
      </c>
      <c r="AI331" s="47">
        <f t="shared" si="70"/>
        <v>0</v>
      </c>
    </row>
    <row r="332" spans="20:35" x14ac:dyDescent="0.25">
      <c r="T332" s="12">
        <v>312</v>
      </c>
      <c r="U332" s="90">
        <f>C47</f>
        <v>0</v>
      </c>
      <c r="V332" s="90">
        <f t="shared" si="60"/>
        <v>0</v>
      </c>
      <c r="W332" s="90">
        <f t="shared" si="61"/>
        <v>0</v>
      </c>
      <c r="X332" s="14">
        <f t="shared" si="62"/>
        <v>0</v>
      </c>
      <c r="Y332" s="90">
        <f t="shared" si="63"/>
        <v>0</v>
      </c>
      <c r="Z332" s="90">
        <f t="shared" si="64"/>
        <v>0</v>
      </c>
      <c r="AA332" s="12">
        <v>312</v>
      </c>
      <c r="AB332" s="90">
        <f>K47</f>
        <v>0</v>
      </c>
      <c r="AC332" s="90">
        <f t="shared" si="65"/>
        <v>36774.619633147355</v>
      </c>
      <c r="AD332" s="90">
        <f t="shared" si="59"/>
        <v>790.24179763546408</v>
      </c>
      <c r="AE332" s="14">
        <f t="shared" si="66"/>
        <v>76.613790902390335</v>
      </c>
      <c r="AF332" s="90">
        <f t="shared" si="67"/>
        <v>713.62800673307379</v>
      </c>
      <c r="AG332" s="90">
        <f t="shared" si="68"/>
        <v>36060.991626414281</v>
      </c>
      <c r="AH332" s="1">
        <f t="shared" si="69"/>
        <v>312</v>
      </c>
      <c r="AI332" s="47">
        <f t="shared" si="70"/>
        <v>0</v>
      </c>
    </row>
    <row r="333" spans="20:35" x14ac:dyDescent="0.25">
      <c r="T333" s="12">
        <v>313</v>
      </c>
      <c r="U333" s="90"/>
      <c r="V333" s="90">
        <f t="shared" si="60"/>
        <v>0</v>
      </c>
      <c r="W333" s="90">
        <f t="shared" si="61"/>
        <v>0</v>
      </c>
      <c r="X333" s="14">
        <f t="shared" si="62"/>
        <v>0</v>
      </c>
      <c r="Y333" s="90">
        <f t="shared" si="63"/>
        <v>0</v>
      </c>
      <c r="Z333" s="90">
        <f t="shared" si="64"/>
        <v>0</v>
      </c>
      <c r="AA333" s="12">
        <v>313</v>
      </c>
      <c r="AB333" s="90"/>
      <c r="AC333" s="90">
        <f t="shared" si="65"/>
        <v>36060.991626414281</v>
      </c>
      <c r="AD333" s="90">
        <f t="shared" si="59"/>
        <v>790.24179763546408</v>
      </c>
      <c r="AE333" s="14">
        <f t="shared" si="66"/>
        <v>75.127065888363092</v>
      </c>
      <c r="AF333" s="90">
        <f t="shared" si="67"/>
        <v>715.11473174710102</v>
      </c>
      <c r="AG333" s="90">
        <f t="shared" si="68"/>
        <v>35345.876894667177</v>
      </c>
      <c r="AH333" s="1">
        <f t="shared" si="69"/>
        <v>313</v>
      </c>
      <c r="AI333" s="47">
        <f t="shared" si="70"/>
        <v>0</v>
      </c>
    </row>
    <row r="334" spans="20:35" x14ac:dyDescent="0.25">
      <c r="T334" s="12">
        <v>314</v>
      </c>
      <c r="U334" s="90"/>
      <c r="V334" s="90">
        <f t="shared" si="60"/>
        <v>0</v>
      </c>
      <c r="W334" s="90">
        <f t="shared" si="61"/>
        <v>0</v>
      </c>
      <c r="X334" s="14">
        <f t="shared" si="62"/>
        <v>0</v>
      </c>
      <c r="Y334" s="90">
        <f t="shared" si="63"/>
        <v>0</v>
      </c>
      <c r="Z334" s="90">
        <f t="shared" si="64"/>
        <v>0</v>
      </c>
      <c r="AA334" s="12">
        <v>314</v>
      </c>
      <c r="AB334" s="90"/>
      <c r="AC334" s="90">
        <f t="shared" si="65"/>
        <v>35345.876894667177</v>
      </c>
      <c r="AD334" s="90">
        <f t="shared" si="59"/>
        <v>790.24179763546408</v>
      </c>
      <c r="AE334" s="14">
        <f t="shared" si="66"/>
        <v>73.637243530556631</v>
      </c>
      <c r="AF334" s="90">
        <f t="shared" si="67"/>
        <v>716.60455410490749</v>
      </c>
      <c r="AG334" s="90">
        <f t="shared" si="68"/>
        <v>34629.272340562267</v>
      </c>
      <c r="AH334" s="1">
        <f t="shared" si="69"/>
        <v>314</v>
      </c>
      <c r="AI334" s="47">
        <f t="shared" si="70"/>
        <v>0</v>
      </c>
    </row>
    <row r="335" spans="20:35" x14ac:dyDescent="0.25">
      <c r="T335" s="12">
        <v>315</v>
      </c>
      <c r="U335" s="90"/>
      <c r="V335" s="90">
        <f t="shared" si="60"/>
        <v>0</v>
      </c>
      <c r="W335" s="90">
        <f t="shared" si="61"/>
        <v>0</v>
      </c>
      <c r="X335" s="14">
        <f t="shared" si="62"/>
        <v>0</v>
      </c>
      <c r="Y335" s="90">
        <f t="shared" si="63"/>
        <v>0</v>
      </c>
      <c r="Z335" s="90">
        <f t="shared" si="64"/>
        <v>0</v>
      </c>
      <c r="AA335" s="12">
        <v>315</v>
      </c>
      <c r="AB335" s="90"/>
      <c r="AC335" s="90">
        <f t="shared" si="65"/>
        <v>34629.272340562267</v>
      </c>
      <c r="AD335" s="90">
        <f t="shared" si="59"/>
        <v>790.24179763546408</v>
      </c>
      <c r="AE335" s="14">
        <f t="shared" si="66"/>
        <v>72.144317376171401</v>
      </c>
      <c r="AF335" s="90">
        <f t="shared" si="67"/>
        <v>718.09748025929264</v>
      </c>
      <c r="AG335" s="90">
        <f t="shared" si="68"/>
        <v>33911.174860302977</v>
      </c>
      <c r="AH335" s="1">
        <f t="shared" si="69"/>
        <v>315</v>
      </c>
      <c r="AI335" s="47">
        <f t="shared" si="70"/>
        <v>0</v>
      </c>
    </row>
    <row r="336" spans="20:35" x14ac:dyDescent="0.25">
      <c r="T336" s="12">
        <v>316</v>
      </c>
      <c r="U336" s="90"/>
      <c r="V336" s="90">
        <f t="shared" si="60"/>
        <v>0</v>
      </c>
      <c r="W336" s="90">
        <f t="shared" si="61"/>
        <v>0</v>
      </c>
      <c r="X336" s="14">
        <f t="shared" si="62"/>
        <v>0</v>
      </c>
      <c r="Y336" s="90">
        <f t="shared" si="63"/>
        <v>0</v>
      </c>
      <c r="Z336" s="90">
        <f t="shared" si="64"/>
        <v>0</v>
      </c>
      <c r="AA336" s="12">
        <v>316</v>
      </c>
      <c r="AB336" s="90"/>
      <c r="AC336" s="90">
        <f t="shared" si="65"/>
        <v>33911.174860302977</v>
      </c>
      <c r="AD336" s="90">
        <f t="shared" si="59"/>
        <v>790.24179763546408</v>
      </c>
      <c r="AE336" s="14">
        <f t="shared" si="66"/>
        <v>70.648280958964548</v>
      </c>
      <c r="AF336" s="90">
        <f t="shared" si="67"/>
        <v>719.59351667649958</v>
      </c>
      <c r="AG336" s="90">
        <f t="shared" si="68"/>
        <v>33191.58134362648</v>
      </c>
      <c r="AH336" s="1">
        <f t="shared" si="69"/>
        <v>316</v>
      </c>
      <c r="AI336" s="47">
        <f t="shared" si="70"/>
        <v>0</v>
      </c>
    </row>
    <row r="337" spans="20:35" x14ac:dyDescent="0.25">
      <c r="T337" s="12">
        <v>317</v>
      </c>
      <c r="U337" s="90"/>
      <c r="V337" s="90">
        <f t="shared" si="60"/>
        <v>0</v>
      </c>
      <c r="W337" s="90">
        <f t="shared" si="61"/>
        <v>0</v>
      </c>
      <c r="X337" s="14">
        <f t="shared" si="62"/>
        <v>0</v>
      </c>
      <c r="Y337" s="90">
        <f t="shared" si="63"/>
        <v>0</v>
      </c>
      <c r="Z337" s="90">
        <f t="shared" si="64"/>
        <v>0</v>
      </c>
      <c r="AA337" s="12">
        <v>317</v>
      </c>
      <c r="AB337" s="90"/>
      <c r="AC337" s="90">
        <f t="shared" si="65"/>
        <v>33191.58134362648</v>
      </c>
      <c r="AD337" s="90">
        <f t="shared" si="59"/>
        <v>790.24179763546408</v>
      </c>
      <c r="AE337" s="14">
        <f t="shared" si="66"/>
        <v>69.14912779922183</v>
      </c>
      <c r="AF337" s="90">
        <f t="shared" si="67"/>
        <v>721.09266983624229</v>
      </c>
      <c r="AG337" s="90">
        <f t="shared" si="68"/>
        <v>32470.488673790238</v>
      </c>
      <c r="AH337" s="1">
        <f t="shared" si="69"/>
        <v>317</v>
      </c>
      <c r="AI337" s="47">
        <f t="shared" si="70"/>
        <v>0</v>
      </c>
    </row>
    <row r="338" spans="20:35" x14ac:dyDescent="0.25">
      <c r="T338" s="12">
        <v>318</v>
      </c>
      <c r="U338" s="90"/>
      <c r="V338" s="90">
        <f t="shared" si="60"/>
        <v>0</v>
      </c>
      <c r="W338" s="90">
        <f t="shared" si="61"/>
        <v>0</v>
      </c>
      <c r="X338" s="14">
        <f t="shared" si="62"/>
        <v>0</v>
      </c>
      <c r="Y338" s="90">
        <f t="shared" si="63"/>
        <v>0</v>
      </c>
      <c r="Z338" s="90">
        <f t="shared" si="64"/>
        <v>0</v>
      </c>
      <c r="AA338" s="12">
        <v>318</v>
      </c>
      <c r="AB338" s="90"/>
      <c r="AC338" s="90">
        <f t="shared" si="65"/>
        <v>32470.488673790238</v>
      </c>
      <c r="AD338" s="90">
        <f t="shared" si="59"/>
        <v>790.24179763546408</v>
      </c>
      <c r="AE338" s="14">
        <f t="shared" si="66"/>
        <v>67.64685140372967</v>
      </c>
      <c r="AF338" s="90">
        <f t="shared" si="67"/>
        <v>722.59494623173441</v>
      </c>
      <c r="AG338" s="90">
        <f t="shared" si="68"/>
        <v>31747.893727558505</v>
      </c>
      <c r="AH338" s="1">
        <f t="shared" si="69"/>
        <v>318</v>
      </c>
      <c r="AI338" s="47">
        <f t="shared" si="70"/>
        <v>0</v>
      </c>
    </row>
    <row r="339" spans="20:35" x14ac:dyDescent="0.25">
      <c r="T339" s="12">
        <v>319</v>
      </c>
      <c r="U339" s="90"/>
      <c r="V339" s="90">
        <f t="shared" si="60"/>
        <v>0</v>
      </c>
      <c r="W339" s="90">
        <f t="shared" si="61"/>
        <v>0</v>
      </c>
      <c r="X339" s="14">
        <f t="shared" si="62"/>
        <v>0</v>
      </c>
      <c r="Y339" s="90">
        <f t="shared" si="63"/>
        <v>0</v>
      </c>
      <c r="Z339" s="90">
        <f t="shared" si="64"/>
        <v>0</v>
      </c>
      <c r="AA339" s="12">
        <v>319</v>
      </c>
      <c r="AB339" s="90"/>
      <c r="AC339" s="90">
        <f t="shared" si="65"/>
        <v>31747.893727558505</v>
      </c>
      <c r="AD339" s="90">
        <f t="shared" si="59"/>
        <v>790.24179763546408</v>
      </c>
      <c r="AE339" s="14">
        <f t="shared" si="66"/>
        <v>66.141445265746896</v>
      </c>
      <c r="AF339" s="90">
        <f t="shared" si="67"/>
        <v>724.10035236971714</v>
      </c>
      <c r="AG339" s="90">
        <f t="shared" si="68"/>
        <v>31023.793375188787</v>
      </c>
      <c r="AH339" s="1">
        <f t="shared" si="69"/>
        <v>319</v>
      </c>
      <c r="AI339" s="47">
        <f t="shared" si="70"/>
        <v>0</v>
      </c>
    </row>
    <row r="340" spans="20:35" x14ac:dyDescent="0.25">
      <c r="T340" s="12">
        <v>320</v>
      </c>
      <c r="U340" s="90"/>
      <c r="V340" s="90">
        <f t="shared" si="60"/>
        <v>0</v>
      </c>
      <c r="W340" s="90">
        <f t="shared" si="61"/>
        <v>0</v>
      </c>
      <c r="X340" s="14">
        <f t="shared" si="62"/>
        <v>0</v>
      </c>
      <c r="Y340" s="90">
        <f t="shared" si="63"/>
        <v>0</v>
      </c>
      <c r="Z340" s="90">
        <f t="shared" si="64"/>
        <v>0</v>
      </c>
      <c r="AA340" s="12">
        <v>320</v>
      </c>
      <c r="AB340" s="90"/>
      <c r="AC340" s="90">
        <f t="shared" si="65"/>
        <v>31023.793375188787</v>
      </c>
      <c r="AD340" s="90">
        <f t="shared" si="59"/>
        <v>790.24179763546408</v>
      </c>
      <c r="AE340" s="14">
        <f t="shared" si="66"/>
        <v>64.632902864976643</v>
      </c>
      <c r="AF340" s="90">
        <f t="shared" si="67"/>
        <v>725.6088947704875</v>
      </c>
      <c r="AG340" s="90">
        <f t="shared" si="68"/>
        <v>30298.184480418298</v>
      </c>
      <c r="AH340" s="1">
        <f t="shared" si="69"/>
        <v>320</v>
      </c>
      <c r="AI340" s="47">
        <f t="shared" si="70"/>
        <v>0</v>
      </c>
    </row>
    <row r="341" spans="20:35" x14ac:dyDescent="0.25">
      <c r="T341" s="12">
        <v>321</v>
      </c>
      <c r="U341" s="90"/>
      <c r="V341" s="90">
        <f t="shared" si="60"/>
        <v>0</v>
      </c>
      <c r="W341" s="90">
        <f t="shared" si="61"/>
        <v>0</v>
      </c>
      <c r="X341" s="14">
        <f t="shared" si="62"/>
        <v>0</v>
      </c>
      <c r="Y341" s="90">
        <f t="shared" si="63"/>
        <v>0</v>
      </c>
      <c r="Z341" s="90">
        <f t="shared" si="64"/>
        <v>0</v>
      </c>
      <c r="AA341" s="12">
        <v>321</v>
      </c>
      <c r="AB341" s="90"/>
      <c r="AC341" s="90">
        <f t="shared" si="65"/>
        <v>30298.184480418298</v>
      </c>
      <c r="AD341" s="90">
        <f t="shared" ref="AD341:AD380" si="71">IF(AC341&gt;PMT($M$5/12,$M$8*12,-$M$6,0,)+AB341+$M$10,PMT($M$5/12,$M$8*12,-$M$6,0,)+AB341+$M$10,AC341+AE341)</f>
        <v>790.24179763546408</v>
      </c>
      <c r="AE341" s="14">
        <f t="shared" si="66"/>
        <v>63.121217667538126</v>
      </c>
      <c r="AF341" s="90">
        <f t="shared" si="67"/>
        <v>727.12057996792601</v>
      </c>
      <c r="AG341" s="90">
        <f t="shared" si="68"/>
        <v>29571.063900450372</v>
      </c>
      <c r="AH341" s="1">
        <f t="shared" si="69"/>
        <v>321</v>
      </c>
      <c r="AI341" s="47">
        <f t="shared" si="70"/>
        <v>0</v>
      </c>
    </row>
    <row r="342" spans="20:35" x14ac:dyDescent="0.25">
      <c r="T342" s="12">
        <v>322</v>
      </c>
      <c r="U342" s="90"/>
      <c r="V342" s="90">
        <f t="shared" ref="V342:V380" si="72">Z341</f>
        <v>0</v>
      </c>
      <c r="W342" s="90">
        <f t="shared" ref="W342:W380" si="73">IF(V342&gt;PMT($E$5/12,$E$8*12,-$E$6,0,)+U342+$E$9,PMT($E$5/12,$E$8*12,-$E$6,0,)+U342+$E$9,V342+X342)</f>
        <v>0</v>
      </c>
      <c r="X342" s="14">
        <f t="shared" ref="X342:X380" si="74">V342*$E$5/12</f>
        <v>0</v>
      </c>
      <c r="Y342" s="90">
        <f t="shared" ref="Y342:Y380" si="75">W342-X342</f>
        <v>0</v>
      </c>
      <c r="Z342" s="90">
        <f t="shared" ref="Z342:Z380" si="76">V342-Y342</f>
        <v>0</v>
      </c>
      <c r="AA342" s="12">
        <v>322</v>
      </c>
      <c r="AB342" s="90"/>
      <c r="AC342" s="90">
        <f t="shared" ref="AC342:AC380" si="77">AG341</f>
        <v>29571.063900450372</v>
      </c>
      <c r="AD342" s="90">
        <f t="shared" si="71"/>
        <v>790.24179763546408</v>
      </c>
      <c r="AE342" s="14">
        <f t="shared" ref="AE342:AE380" si="78">AC342*$M$5/12</f>
        <v>61.606383125938272</v>
      </c>
      <c r="AF342" s="90">
        <f t="shared" ref="AF342:AF380" si="79">AD342-AE342</f>
        <v>728.63541450952584</v>
      </c>
      <c r="AG342" s="90">
        <f t="shared" ref="AG342:AG380" si="80">AC342-AF342</f>
        <v>28842.428485940847</v>
      </c>
      <c r="AH342" s="1">
        <f t="shared" ref="AH342:AH381" si="81">AA342</f>
        <v>322</v>
      </c>
      <c r="AI342" s="47">
        <f t="shared" si="70"/>
        <v>0</v>
      </c>
    </row>
    <row r="343" spans="20:35" x14ac:dyDescent="0.25">
      <c r="T343" s="12">
        <v>323</v>
      </c>
      <c r="U343" s="90"/>
      <c r="V343" s="90">
        <f t="shared" si="72"/>
        <v>0</v>
      </c>
      <c r="W343" s="90">
        <f t="shared" si="73"/>
        <v>0</v>
      </c>
      <c r="X343" s="14">
        <f t="shared" si="74"/>
        <v>0</v>
      </c>
      <c r="Y343" s="90">
        <f t="shared" si="75"/>
        <v>0</v>
      </c>
      <c r="Z343" s="90">
        <f t="shared" si="76"/>
        <v>0</v>
      </c>
      <c r="AA343" s="12">
        <v>323</v>
      </c>
      <c r="AB343" s="90"/>
      <c r="AC343" s="90">
        <f t="shared" si="77"/>
        <v>28842.428485940847</v>
      </c>
      <c r="AD343" s="90">
        <f t="shared" si="71"/>
        <v>790.24179763546408</v>
      </c>
      <c r="AE343" s="14">
        <f t="shared" si="78"/>
        <v>60.088392679043437</v>
      </c>
      <c r="AF343" s="90">
        <f t="shared" si="79"/>
        <v>730.15340495642067</v>
      </c>
      <c r="AG343" s="90">
        <f t="shared" si="80"/>
        <v>28112.275080984426</v>
      </c>
      <c r="AH343" s="1">
        <f t="shared" si="81"/>
        <v>323</v>
      </c>
      <c r="AI343" s="47">
        <f t="shared" ref="AI343:AI380" si="82">IF(X343&gt;=AE343,(AI342+(X343-AE343)),0)</f>
        <v>0</v>
      </c>
    </row>
    <row r="344" spans="20:35" x14ac:dyDescent="0.25">
      <c r="T344" s="12">
        <v>324</v>
      </c>
      <c r="U344" s="90">
        <f>C48</f>
        <v>0</v>
      </c>
      <c r="V344" s="90">
        <f t="shared" si="72"/>
        <v>0</v>
      </c>
      <c r="W344" s="90">
        <f t="shared" si="73"/>
        <v>0</v>
      </c>
      <c r="X344" s="14">
        <f t="shared" si="74"/>
        <v>0</v>
      </c>
      <c r="Y344" s="90">
        <f t="shared" si="75"/>
        <v>0</v>
      </c>
      <c r="Z344" s="90">
        <f t="shared" si="76"/>
        <v>0</v>
      </c>
      <c r="AA344" s="12">
        <v>324</v>
      </c>
      <c r="AB344" s="90">
        <f>K48</f>
        <v>0</v>
      </c>
      <c r="AC344" s="90">
        <f t="shared" si="77"/>
        <v>28112.275080984426</v>
      </c>
      <c r="AD344" s="90">
        <f t="shared" si="71"/>
        <v>790.24179763546408</v>
      </c>
      <c r="AE344" s="14">
        <f t="shared" si="78"/>
        <v>58.567239752050888</v>
      </c>
      <c r="AF344" s="90">
        <f t="shared" si="79"/>
        <v>731.67455788341317</v>
      </c>
      <c r="AG344" s="90">
        <f t="shared" si="80"/>
        <v>27380.600523101013</v>
      </c>
      <c r="AH344" s="1">
        <f t="shared" si="81"/>
        <v>324</v>
      </c>
      <c r="AI344" s="47">
        <f t="shared" si="82"/>
        <v>0</v>
      </c>
    </row>
    <row r="345" spans="20:35" x14ac:dyDescent="0.25">
      <c r="T345" s="12">
        <v>325</v>
      </c>
      <c r="U345" s="90"/>
      <c r="V345" s="90">
        <f t="shared" si="72"/>
        <v>0</v>
      </c>
      <c r="W345" s="90">
        <f t="shared" si="73"/>
        <v>0</v>
      </c>
      <c r="X345" s="14">
        <f t="shared" si="74"/>
        <v>0</v>
      </c>
      <c r="Y345" s="90">
        <f t="shared" si="75"/>
        <v>0</v>
      </c>
      <c r="Z345" s="90">
        <f t="shared" si="76"/>
        <v>0</v>
      </c>
      <c r="AA345" s="12">
        <v>325</v>
      </c>
      <c r="AB345" s="90"/>
      <c r="AC345" s="90">
        <f t="shared" si="77"/>
        <v>27380.600523101013</v>
      </c>
      <c r="AD345" s="90">
        <f t="shared" si="71"/>
        <v>790.24179763546408</v>
      </c>
      <c r="AE345" s="14">
        <f t="shared" si="78"/>
        <v>57.042917756460447</v>
      </c>
      <c r="AF345" s="90">
        <f t="shared" si="79"/>
        <v>733.19887987900358</v>
      </c>
      <c r="AG345" s="90">
        <f t="shared" si="80"/>
        <v>26647.401643222009</v>
      </c>
      <c r="AH345" s="1">
        <f t="shared" si="81"/>
        <v>325</v>
      </c>
      <c r="AI345" s="47">
        <f t="shared" si="82"/>
        <v>0</v>
      </c>
    </row>
    <row r="346" spans="20:35" x14ac:dyDescent="0.25">
      <c r="T346" s="12">
        <v>326</v>
      </c>
      <c r="U346" s="90"/>
      <c r="V346" s="90">
        <f t="shared" si="72"/>
        <v>0</v>
      </c>
      <c r="W346" s="90">
        <f t="shared" si="73"/>
        <v>0</v>
      </c>
      <c r="X346" s="14">
        <f t="shared" si="74"/>
        <v>0</v>
      </c>
      <c r="Y346" s="90">
        <f t="shared" si="75"/>
        <v>0</v>
      </c>
      <c r="Z346" s="90">
        <f t="shared" si="76"/>
        <v>0</v>
      </c>
      <c r="AA346" s="12">
        <v>326</v>
      </c>
      <c r="AB346" s="90"/>
      <c r="AC346" s="90">
        <f t="shared" si="77"/>
        <v>26647.401643222009</v>
      </c>
      <c r="AD346" s="90">
        <f t="shared" si="71"/>
        <v>790.24179763546408</v>
      </c>
      <c r="AE346" s="14">
        <f t="shared" si="78"/>
        <v>55.515420090045858</v>
      </c>
      <c r="AF346" s="90">
        <f t="shared" si="79"/>
        <v>734.72637754541825</v>
      </c>
      <c r="AG346" s="90">
        <f t="shared" si="80"/>
        <v>25912.675265676589</v>
      </c>
      <c r="AH346" s="1">
        <f t="shared" si="81"/>
        <v>326</v>
      </c>
      <c r="AI346" s="47">
        <f t="shared" si="82"/>
        <v>0</v>
      </c>
    </row>
    <row r="347" spans="20:35" x14ac:dyDescent="0.25">
      <c r="T347" s="12">
        <v>327</v>
      </c>
      <c r="U347" s="90"/>
      <c r="V347" s="90">
        <f t="shared" si="72"/>
        <v>0</v>
      </c>
      <c r="W347" s="90">
        <f t="shared" si="73"/>
        <v>0</v>
      </c>
      <c r="X347" s="14">
        <f t="shared" si="74"/>
        <v>0</v>
      </c>
      <c r="Y347" s="90">
        <f t="shared" si="75"/>
        <v>0</v>
      </c>
      <c r="Z347" s="90">
        <f t="shared" si="76"/>
        <v>0</v>
      </c>
      <c r="AA347" s="12">
        <v>327</v>
      </c>
      <c r="AB347" s="90"/>
      <c r="AC347" s="90">
        <f t="shared" si="77"/>
        <v>25912.675265676589</v>
      </c>
      <c r="AD347" s="90">
        <f t="shared" si="71"/>
        <v>790.24179763546408</v>
      </c>
      <c r="AE347" s="14">
        <f t="shared" si="78"/>
        <v>53.984740136826225</v>
      </c>
      <c r="AF347" s="90">
        <f t="shared" si="79"/>
        <v>736.25705749863789</v>
      </c>
      <c r="AG347" s="90">
        <f t="shared" si="80"/>
        <v>25176.418208177951</v>
      </c>
      <c r="AH347" s="1">
        <f t="shared" si="81"/>
        <v>327</v>
      </c>
      <c r="AI347" s="47">
        <f t="shared" si="82"/>
        <v>0</v>
      </c>
    </row>
    <row r="348" spans="20:35" x14ac:dyDescent="0.25">
      <c r="T348" s="12">
        <v>328</v>
      </c>
      <c r="U348" s="90"/>
      <c r="V348" s="90">
        <f t="shared" si="72"/>
        <v>0</v>
      </c>
      <c r="W348" s="90">
        <f t="shared" si="73"/>
        <v>0</v>
      </c>
      <c r="X348" s="14">
        <f t="shared" si="74"/>
        <v>0</v>
      </c>
      <c r="Y348" s="90">
        <f t="shared" si="75"/>
        <v>0</v>
      </c>
      <c r="Z348" s="90">
        <f t="shared" si="76"/>
        <v>0</v>
      </c>
      <c r="AA348" s="12">
        <v>328</v>
      </c>
      <c r="AB348" s="90"/>
      <c r="AC348" s="90">
        <f t="shared" si="77"/>
        <v>25176.418208177951</v>
      </c>
      <c r="AD348" s="90">
        <f t="shared" si="71"/>
        <v>790.24179763546408</v>
      </c>
      <c r="AE348" s="14">
        <f t="shared" si="78"/>
        <v>52.4508712670374</v>
      </c>
      <c r="AF348" s="90">
        <f t="shared" si="79"/>
        <v>737.79092636842665</v>
      </c>
      <c r="AG348" s="90">
        <f t="shared" si="80"/>
        <v>24438.627281809524</v>
      </c>
      <c r="AH348" s="1">
        <f t="shared" si="81"/>
        <v>328</v>
      </c>
      <c r="AI348" s="47">
        <f t="shared" si="82"/>
        <v>0</v>
      </c>
    </row>
    <row r="349" spans="20:35" x14ac:dyDescent="0.25">
      <c r="T349" s="12">
        <v>329</v>
      </c>
      <c r="U349" s="90"/>
      <c r="V349" s="90">
        <f t="shared" si="72"/>
        <v>0</v>
      </c>
      <c r="W349" s="90">
        <f t="shared" si="73"/>
        <v>0</v>
      </c>
      <c r="X349" s="14">
        <f t="shared" si="74"/>
        <v>0</v>
      </c>
      <c r="Y349" s="90">
        <f t="shared" si="75"/>
        <v>0</v>
      </c>
      <c r="Z349" s="90">
        <f t="shared" si="76"/>
        <v>0</v>
      </c>
      <c r="AA349" s="12">
        <v>329</v>
      </c>
      <c r="AB349" s="90"/>
      <c r="AC349" s="90">
        <f t="shared" si="77"/>
        <v>24438.627281809524</v>
      </c>
      <c r="AD349" s="90">
        <f t="shared" si="71"/>
        <v>790.24179763546408</v>
      </c>
      <c r="AE349" s="14">
        <f t="shared" si="78"/>
        <v>50.913806837103181</v>
      </c>
      <c r="AF349" s="90">
        <f t="shared" si="79"/>
        <v>739.32799079836093</v>
      </c>
      <c r="AG349" s="90">
        <f t="shared" si="80"/>
        <v>23699.299291011164</v>
      </c>
      <c r="AH349" s="1">
        <f t="shared" si="81"/>
        <v>329</v>
      </c>
      <c r="AI349" s="47">
        <f t="shared" si="82"/>
        <v>0</v>
      </c>
    </row>
    <row r="350" spans="20:35" x14ac:dyDescent="0.25">
      <c r="T350" s="12">
        <v>330</v>
      </c>
      <c r="U350" s="90"/>
      <c r="V350" s="90">
        <f t="shared" si="72"/>
        <v>0</v>
      </c>
      <c r="W350" s="90">
        <f t="shared" si="73"/>
        <v>0</v>
      </c>
      <c r="X350" s="14">
        <f t="shared" si="74"/>
        <v>0</v>
      </c>
      <c r="Y350" s="90">
        <f t="shared" si="75"/>
        <v>0</v>
      </c>
      <c r="Z350" s="90">
        <f t="shared" si="76"/>
        <v>0</v>
      </c>
      <c r="AA350" s="12">
        <v>330</v>
      </c>
      <c r="AB350" s="90"/>
      <c r="AC350" s="90">
        <f t="shared" si="77"/>
        <v>23699.299291011164</v>
      </c>
      <c r="AD350" s="90">
        <f t="shared" si="71"/>
        <v>790.24179763546408</v>
      </c>
      <c r="AE350" s="14">
        <f t="shared" si="78"/>
        <v>49.373540189606594</v>
      </c>
      <c r="AF350" s="90">
        <f t="shared" si="79"/>
        <v>740.86825744585747</v>
      </c>
      <c r="AG350" s="90">
        <f t="shared" si="80"/>
        <v>22958.431033565306</v>
      </c>
      <c r="AH350" s="1">
        <f t="shared" si="81"/>
        <v>330</v>
      </c>
      <c r="AI350" s="47">
        <f t="shared" si="82"/>
        <v>0</v>
      </c>
    </row>
    <row r="351" spans="20:35" x14ac:dyDescent="0.25">
      <c r="T351" s="12">
        <v>331</v>
      </c>
      <c r="U351" s="90"/>
      <c r="V351" s="90">
        <f t="shared" si="72"/>
        <v>0</v>
      </c>
      <c r="W351" s="90">
        <f t="shared" si="73"/>
        <v>0</v>
      </c>
      <c r="X351" s="14">
        <f t="shared" si="74"/>
        <v>0</v>
      </c>
      <c r="Y351" s="90">
        <f t="shared" si="75"/>
        <v>0</v>
      </c>
      <c r="Z351" s="90">
        <f t="shared" si="76"/>
        <v>0</v>
      </c>
      <c r="AA351" s="12">
        <v>331</v>
      </c>
      <c r="AB351" s="90"/>
      <c r="AC351" s="90">
        <f t="shared" si="77"/>
        <v>22958.431033565306</v>
      </c>
      <c r="AD351" s="90">
        <f t="shared" si="71"/>
        <v>790.24179763546408</v>
      </c>
      <c r="AE351" s="14">
        <f t="shared" si="78"/>
        <v>47.830064653261054</v>
      </c>
      <c r="AF351" s="90">
        <f t="shared" si="79"/>
        <v>742.41173298220303</v>
      </c>
      <c r="AG351" s="90">
        <f t="shared" si="80"/>
        <v>22216.019300583102</v>
      </c>
      <c r="AH351" s="1">
        <f t="shared" si="81"/>
        <v>331</v>
      </c>
      <c r="AI351" s="47">
        <f t="shared" si="82"/>
        <v>0</v>
      </c>
    </row>
    <row r="352" spans="20:35" x14ac:dyDescent="0.25">
      <c r="T352" s="12">
        <v>332</v>
      </c>
      <c r="U352" s="90"/>
      <c r="V352" s="90">
        <f t="shared" si="72"/>
        <v>0</v>
      </c>
      <c r="W352" s="90">
        <f t="shared" si="73"/>
        <v>0</v>
      </c>
      <c r="X352" s="14">
        <f t="shared" si="74"/>
        <v>0</v>
      </c>
      <c r="Y352" s="90">
        <f t="shared" si="75"/>
        <v>0</v>
      </c>
      <c r="Z352" s="90">
        <f t="shared" si="76"/>
        <v>0</v>
      </c>
      <c r="AA352" s="12">
        <v>332</v>
      </c>
      <c r="AB352" s="90"/>
      <c r="AC352" s="90">
        <f t="shared" si="77"/>
        <v>22216.019300583102</v>
      </c>
      <c r="AD352" s="90">
        <f t="shared" si="71"/>
        <v>790.24179763546408</v>
      </c>
      <c r="AE352" s="14">
        <f t="shared" si="78"/>
        <v>46.283373542881463</v>
      </c>
      <c r="AF352" s="90">
        <f t="shared" si="79"/>
        <v>743.95842409258262</v>
      </c>
      <c r="AG352" s="90">
        <f t="shared" si="80"/>
        <v>21472.060876490519</v>
      </c>
      <c r="AH352" s="1">
        <f t="shared" si="81"/>
        <v>332</v>
      </c>
      <c r="AI352" s="47">
        <f t="shared" si="82"/>
        <v>0</v>
      </c>
    </row>
    <row r="353" spans="20:35" x14ac:dyDescent="0.25">
      <c r="T353" s="12">
        <v>333</v>
      </c>
      <c r="U353" s="90"/>
      <c r="V353" s="90">
        <f t="shared" si="72"/>
        <v>0</v>
      </c>
      <c r="W353" s="90">
        <f t="shared" si="73"/>
        <v>0</v>
      </c>
      <c r="X353" s="14">
        <f t="shared" si="74"/>
        <v>0</v>
      </c>
      <c r="Y353" s="90">
        <f t="shared" si="75"/>
        <v>0</v>
      </c>
      <c r="Z353" s="90">
        <f t="shared" si="76"/>
        <v>0</v>
      </c>
      <c r="AA353" s="12">
        <v>333</v>
      </c>
      <c r="AB353" s="90"/>
      <c r="AC353" s="90">
        <f t="shared" si="77"/>
        <v>21472.060876490519</v>
      </c>
      <c r="AD353" s="90">
        <f t="shared" si="71"/>
        <v>790.24179763546408</v>
      </c>
      <c r="AE353" s="14">
        <f t="shared" si="78"/>
        <v>44.733460159355246</v>
      </c>
      <c r="AF353" s="90">
        <f t="shared" si="79"/>
        <v>745.50833747610886</v>
      </c>
      <c r="AG353" s="90">
        <f t="shared" si="80"/>
        <v>20726.55253901441</v>
      </c>
      <c r="AH353" s="1">
        <f t="shared" si="81"/>
        <v>333</v>
      </c>
      <c r="AI353" s="47">
        <f t="shared" si="82"/>
        <v>0</v>
      </c>
    </row>
    <row r="354" spans="20:35" x14ac:dyDescent="0.25">
      <c r="T354" s="12">
        <v>334</v>
      </c>
      <c r="U354" s="90"/>
      <c r="V354" s="90">
        <f t="shared" si="72"/>
        <v>0</v>
      </c>
      <c r="W354" s="90">
        <f t="shared" si="73"/>
        <v>0</v>
      </c>
      <c r="X354" s="14">
        <f t="shared" si="74"/>
        <v>0</v>
      </c>
      <c r="Y354" s="90">
        <f t="shared" si="75"/>
        <v>0</v>
      </c>
      <c r="Z354" s="90">
        <f t="shared" si="76"/>
        <v>0</v>
      </c>
      <c r="AA354" s="12">
        <v>334</v>
      </c>
      <c r="AB354" s="90"/>
      <c r="AC354" s="90">
        <f t="shared" si="77"/>
        <v>20726.55253901441</v>
      </c>
      <c r="AD354" s="90">
        <f t="shared" si="71"/>
        <v>790.24179763546408</v>
      </c>
      <c r="AE354" s="14">
        <f t="shared" si="78"/>
        <v>43.180317789613355</v>
      </c>
      <c r="AF354" s="90">
        <f t="shared" si="79"/>
        <v>747.06147984585073</v>
      </c>
      <c r="AG354" s="90">
        <f t="shared" si="80"/>
        <v>19979.491059168558</v>
      </c>
      <c r="AH354" s="1">
        <f t="shared" si="81"/>
        <v>334</v>
      </c>
      <c r="AI354" s="47">
        <f t="shared" si="82"/>
        <v>0</v>
      </c>
    </row>
    <row r="355" spans="20:35" x14ac:dyDescent="0.25">
      <c r="T355" s="12">
        <v>335</v>
      </c>
      <c r="U355" s="90"/>
      <c r="V355" s="90">
        <f t="shared" si="72"/>
        <v>0</v>
      </c>
      <c r="W355" s="90">
        <f t="shared" si="73"/>
        <v>0</v>
      </c>
      <c r="X355" s="14">
        <f t="shared" si="74"/>
        <v>0</v>
      </c>
      <c r="Y355" s="90">
        <f t="shared" si="75"/>
        <v>0</v>
      </c>
      <c r="Z355" s="90">
        <f t="shared" si="76"/>
        <v>0</v>
      </c>
      <c r="AA355" s="12">
        <v>335</v>
      </c>
      <c r="AB355" s="90"/>
      <c r="AC355" s="90">
        <f t="shared" si="77"/>
        <v>19979.491059168558</v>
      </c>
      <c r="AD355" s="90">
        <f t="shared" si="71"/>
        <v>790.24179763546408</v>
      </c>
      <c r="AE355" s="14">
        <f t="shared" si="78"/>
        <v>41.623939706601163</v>
      </c>
      <c r="AF355" s="90">
        <f t="shared" si="79"/>
        <v>748.61785792886292</v>
      </c>
      <c r="AG355" s="90">
        <f t="shared" si="80"/>
        <v>19230.873201239694</v>
      </c>
      <c r="AH355" s="1">
        <f t="shared" si="81"/>
        <v>335</v>
      </c>
      <c r="AI355" s="47">
        <f t="shared" si="82"/>
        <v>0</v>
      </c>
    </row>
    <row r="356" spans="20:35" x14ac:dyDescent="0.25">
      <c r="T356" s="12">
        <v>336</v>
      </c>
      <c r="U356" s="90">
        <f>C49</f>
        <v>0</v>
      </c>
      <c r="V356" s="90">
        <f t="shared" si="72"/>
        <v>0</v>
      </c>
      <c r="W356" s="90">
        <f t="shared" si="73"/>
        <v>0</v>
      </c>
      <c r="X356" s="14">
        <f t="shared" si="74"/>
        <v>0</v>
      </c>
      <c r="Y356" s="90">
        <f t="shared" si="75"/>
        <v>0</v>
      </c>
      <c r="Z356" s="90">
        <f t="shared" si="76"/>
        <v>0</v>
      </c>
      <c r="AA356" s="12">
        <v>336</v>
      </c>
      <c r="AB356" s="90">
        <f>K49</f>
        <v>0</v>
      </c>
      <c r="AC356" s="90">
        <f t="shared" si="77"/>
        <v>19230.873201239694</v>
      </c>
      <c r="AD356" s="90">
        <f t="shared" si="71"/>
        <v>790.24179763546408</v>
      </c>
      <c r="AE356" s="14">
        <f t="shared" si="78"/>
        <v>40.064319169249366</v>
      </c>
      <c r="AF356" s="90">
        <f t="shared" si="79"/>
        <v>750.17747846621467</v>
      </c>
      <c r="AG356" s="90">
        <f t="shared" si="80"/>
        <v>18480.695722773478</v>
      </c>
      <c r="AH356" s="1">
        <f t="shared" si="81"/>
        <v>336</v>
      </c>
      <c r="AI356" s="47">
        <f t="shared" si="82"/>
        <v>0</v>
      </c>
    </row>
    <row r="357" spans="20:35" x14ac:dyDescent="0.25">
      <c r="T357" s="12">
        <v>337</v>
      </c>
      <c r="U357" s="90"/>
      <c r="V357" s="90">
        <f t="shared" si="72"/>
        <v>0</v>
      </c>
      <c r="W357" s="90">
        <f t="shared" si="73"/>
        <v>0</v>
      </c>
      <c r="X357" s="14">
        <f t="shared" si="74"/>
        <v>0</v>
      </c>
      <c r="Y357" s="90">
        <f t="shared" si="75"/>
        <v>0</v>
      </c>
      <c r="Z357" s="90">
        <f t="shared" si="76"/>
        <v>0</v>
      </c>
      <c r="AA357" s="12">
        <v>337</v>
      </c>
      <c r="AB357" s="90"/>
      <c r="AC357" s="90">
        <f t="shared" si="77"/>
        <v>18480.695722773478</v>
      </c>
      <c r="AD357" s="90">
        <f t="shared" si="71"/>
        <v>790.24179763546408</v>
      </c>
      <c r="AE357" s="14">
        <f t="shared" si="78"/>
        <v>38.50144942244475</v>
      </c>
      <c r="AF357" s="90">
        <f t="shared" si="79"/>
        <v>751.74034821301939</v>
      </c>
      <c r="AG357" s="90">
        <f t="shared" si="80"/>
        <v>17728.955374560457</v>
      </c>
      <c r="AH357" s="1">
        <f t="shared" si="81"/>
        <v>337</v>
      </c>
      <c r="AI357" s="47">
        <f t="shared" si="82"/>
        <v>0</v>
      </c>
    </row>
    <row r="358" spans="20:35" x14ac:dyDescent="0.25">
      <c r="T358" s="12">
        <v>338</v>
      </c>
      <c r="U358" s="90"/>
      <c r="V358" s="90">
        <f t="shared" si="72"/>
        <v>0</v>
      </c>
      <c r="W358" s="90">
        <f t="shared" si="73"/>
        <v>0</v>
      </c>
      <c r="X358" s="14">
        <f t="shared" si="74"/>
        <v>0</v>
      </c>
      <c r="Y358" s="90">
        <f t="shared" si="75"/>
        <v>0</v>
      </c>
      <c r="Z358" s="90">
        <f t="shared" si="76"/>
        <v>0</v>
      </c>
      <c r="AA358" s="12">
        <v>338</v>
      </c>
      <c r="AB358" s="90"/>
      <c r="AC358" s="90">
        <f t="shared" si="77"/>
        <v>17728.955374560457</v>
      </c>
      <c r="AD358" s="90">
        <f t="shared" si="71"/>
        <v>790.24179763546408</v>
      </c>
      <c r="AE358" s="14">
        <f t="shared" si="78"/>
        <v>36.935323697000953</v>
      </c>
      <c r="AF358" s="90">
        <f t="shared" si="79"/>
        <v>753.30647393846311</v>
      </c>
      <c r="AG358" s="90">
        <f t="shared" si="80"/>
        <v>16975.648900621993</v>
      </c>
      <c r="AH358" s="1">
        <f t="shared" si="81"/>
        <v>338</v>
      </c>
      <c r="AI358" s="47">
        <f t="shared" si="82"/>
        <v>0</v>
      </c>
    </row>
    <row r="359" spans="20:35" x14ac:dyDescent="0.25">
      <c r="T359" s="12">
        <v>339</v>
      </c>
      <c r="U359" s="90"/>
      <c r="V359" s="90">
        <f t="shared" si="72"/>
        <v>0</v>
      </c>
      <c r="W359" s="90">
        <f t="shared" si="73"/>
        <v>0</v>
      </c>
      <c r="X359" s="14">
        <f t="shared" si="74"/>
        <v>0</v>
      </c>
      <c r="Y359" s="90">
        <f t="shared" si="75"/>
        <v>0</v>
      </c>
      <c r="Z359" s="90">
        <f t="shared" si="76"/>
        <v>0</v>
      </c>
      <c r="AA359" s="12">
        <v>339</v>
      </c>
      <c r="AB359" s="90"/>
      <c r="AC359" s="90">
        <f t="shared" si="77"/>
        <v>16975.648900621993</v>
      </c>
      <c r="AD359" s="90">
        <f t="shared" si="71"/>
        <v>790.24179763546408</v>
      </c>
      <c r="AE359" s="14">
        <f t="shared" si="78"/>
        <v>35.36593520962915</v>
      </c>
      <c r="AF359" s="90">
        <f t="shared" si="79"/>
        <v>754.87586242583495</v>
      </c>
      <c r="AG359" s="90">
        <f t="shared" si="80"/>
        <v>16220.773038196157</v>
      </c>
      <c r="AH359" s="1">
        <f t="shared" si="81"/>
        <v>339</v>
      </c>
      <c r="AI359" s="47">
        <f t="shared" si="82"/>
        <v>0</v>
      </c>
    </row>
    <row r="360" spans="20:35" x14ac:dyDescent="0.25">
      <c r="T360" s="12">
        <v>340</v>
      </c>
      <c r="U360" s="90"/>
      <c r="V360" s="90">
        <f t="shared" si="72"/>
        <v>0</v>
      </c>
      <c r="W360" s="90">
        <f t="shared" si="73"/>
        <v>0</v>
      </c>
      <c r="X360" s="14">
        <f t="shared" si="74"/>
        <v>0</v>
      </c>
      <c r="Y360" s="90">
        <f t="shared" si="75"/>
        <v>0</v>
      </c>
      <c r="Z360" s="90">
        <f t="shared" si="76"/>
        <v>0</v>
      </c>
      <c r="AA360" s="12">
        <v>340</v>
      </c>
      <c r="AB360" s="90"/>
      <c r="AC360" s="90">
        <f t="shared" si="77"/>
        <v>16220.773038196157</v>
      </c>
      <c r="AD360" s="90">
        <f t="shared" si="71"/>
        <v>790.24179763546408</v>
      </c>
      <c r="AE360" s="14">
        <f t="shared" si="78"/>
        <v>33.793277162908659</v>
      </c>
      <c r="AF360" s="90">
        <f t="shared" si="79"/>
        <v>756.4485204725554</v>
      </c>
      <c r="AG360" s="90">
        <f t="shared" si="80"/>
        <v>15464.324517723602</v>
      </c>
      <c r="AH360" s="1">
        <f t="shared" si="81"/>
        <v>340</v>
      </c>
      <c r="AI360" s="47">
        <f t="shared" si="82"/>
        <v>0</v>
      </c>
    </row>
    <row r="361" spans="20:35" x14ac:dyDescent="0.25">
      <c r="T361" s="12">
        <v>341</v>
      </c>
      <c r="U361" s="90"/>
      <c r="V361" s="90">
        <f t="shared" si="72"/>
        <v>0</v>
      </c>
      <c r="W361" s="90">
        <f t="shared" si="73"/>
        <v>0</v>
      </c>
      <c r="X361" s="14">
        <f t="shared" si="74"/>
        <v>0</v>
      </c>
      <c r="Y361" s="90">
        <f t="shared" si="75"/>
        <v>0</v>
      </c>
      <c r="Z361" s="90">
        <f t="shared" si="76"/>
        <v>0</v>
      </c>
      <c r="AA361" s="12">
        <v>341</v>
      </c>
      <c r="AB361" s="90"/>
      <c r="AC361" s="90">
        <f t="shared" si="77"/>
        <v>15464.324517723602</v>
      </c>
      <c r="AD361" s="90">
        <f t="shared" si="71"/>
        <v>790.24179763546408</v>
      </c>
      <c r="AE361" s="14">
        <f t="shared" si="78"/>
        <v>32.217342745257504</v>
      </c>
      <c r="AF361" s="90">
        <f t="shared" si="79"/>
        <v>758.02445489020658</v>
      </c>
      <c r="AG361" s="90">
        <f t="shared" si="80"/>
        <v>14706.300062833396</v>
      </c>
      <c r="AH361" s="1">
        <f t="shared" si="81"/>
        <v>341</v>
      </c>
      <c r="AI361" s="47">
        <f t="shared" si="82"/>
        <v>0</v>
      </c>
    </row>
    <row r="362" spans="20:35" x14ac:dyDescent="0.25">
      <c r="T362" s="12">
        <v>342</v>
      </c>
      <c r="U362" s="90"/>
      <c r="V362" s="90">
        <f t="shared" si="72"/>
        <v>0</v>
      </c>
      <c r="W362" s="90">
        <f t="shared" si="73"/>
        <v>0</v>
      </c>
      <c r="X362" s="14">
        <f t="shared" si="74"/>
        <v>0</v>
      </c>
      <c r="Y362" s="90">
        <f t="shared" si="75"/>
        <v>0</v>
      </c>
      <c r="Z362" s="90">
        <f t="shared" si="76"/>
        <v>0</v>
      </c>
      <c r="AA362" s="12">
        <v>342</v>
      </c>
      <c r="AB362" s="90"/>
      <c r="AC362" s="90">
        <f t="shared" si="77"/>
        <v>14706.300062833396</v>
      </c>
      <c r="AD362" s="90">
        <f t="shared" si="71"/>
        <v>790.24179763546408</v>
      </c>
      <c r="AE362" s="14">
        <f t="shared" si="78"/>
        <v>30.63812513090291</v>
      </c>
      <c r="AF362" s="90">
        <f t="shared" si="79"/>
        <v>759.60367250456113</v>
      </c>
      <c r="AG362" s="90">
        <f t="shared" si="80"/>
        <v>13946.696390328834</v>
      </c>
      <c r="AH362" s="1">
        <f t="shared" si="81"/>
        <v>342</v>
      </c>
      <c r="AI362" s="47">
        <f t="shared" si="82"/>
        <v>0</v>
      </c>
    </row>
    <row r="363" spans="20:35" x14ac:dyDescent="0.25">
      <c r="T363" s="12">
        <v>343</v>
      </c>
      <c r="U363" s="90"/>
      <c r="V363" s="90">
        <f t="shared" si="72"/>
        <v>0</v>
      </c>
      <c r="W363" s="90">
        <f t="shared" si="73"/>
        <v>0</v>
      </c>
      <c r="X363" s="14">
        <f t="shared" si="74"/>
        <v>0</v>
      </c>
      <c r="Y363" s="90">
        <f t="shared" si="75"/>
        <v>0</v>
      </c>
      <c r="Z363" s="90">
        <f t="shared" si="76"/>
        <v>0</v>
      </c>
      <c r="AA363" s="12">
        <v>343</v>
      </c>
      <c r="AB363" s="90"/>
      <c r="AC363" s="90">
        <f t="shared" si="77"/>
        <v>13946.696390328834</v>
      </c>
      <c r="AD363" s="90">
        <f t="shared" si="71"/>
        <v>790.24179763546408</v>
      </c>
      <c r="AE363" s="14">
        <f t="shared" si="78"/>
        <v>29.055617479851737</v>
      </c>
      <c r="AF363" s="90">
        <f t="shared" si="79"/>
        <v>761.18618015561231</v>
      </c>
      <c r="AG363" s="90">
        <f t="shared" si="80"/>
        <v>13185.510210173223</v>
      </c>
      <c r="AH363" s="1">
        <f t="shared" si="81"/>
        <v>343</v>
      </c>
      <c r="AI363" s="47">
        <f t="shared" si="82"/>
        <v>0</v>
      </c>
    </row>
    <row r="364" spans="20:35" x14ac:dyDescent="0.25">
      <c r="T364" s="12">
        <v>344</v>
      </c>
      <c r="U364" s="90"/>
      <c r="V364" s="90">
        <f t="shared" si="72"/>
        <v>0</v>
      </c>
      <c r="W364" s="90">
        <f t="shared" si="73"/>
        <v>0</v>
      </c>
      <c r="X364" s="14">
        <f t="shared" si="74"/>
        <v>0</v>
      </c>
      <c r="Y364" s="90">
        <f t="shared" si="75"/>
        <v>0</v>
      </c>
      <c r="Z364" s="90">
        <f t="shared" si="76"/>
        <v>0</v>
      </c>
      <c r="AA364" s="12">
        <v>344</v>
      </c>
      <c r="AB364" s="90"/>
      <c r="AC364" s="90">
        <f t="shared" si="77"/>
        <v>13185.510210173223</v>
      </c>
      <c r="AD364" s="90">
        <f t="shared" si="71"/>
        <v>790.24179763546408</v>
      </c>
      <c r="AE364" s="14">
        <f t="shared" si="78"/>
        <v>27.469812937860883</v>
      </c>
      <c r="AF364" s="90">
        <f t="shared" si="79"/>
        <v>762.77198469760322</v>
      </c>
      <c r="AG364" s="90">
        <f t="shared" si="80"/>
        <v>12422.738225475619</v>
      </c>
      <c r="AH364" s="1">
        <f t="shared" si="81"/>
        <v>344</v>
      </c>
      <c r="AI364" s="47">
        <f t="shared" si="82"/>
        <v>0</v>
      </c>
    </row>
    <row r="365" spans="20:35" x14ac:dyDescent="0.25">
      <c r="T365" s="12">
        <v>345</v>
      </c>
      <c r="U365" s="90"/>
      <c r="V365" s="90">
        <f t="shared" si="72"/>
        <v>0</v>
      </c>
      <c r="W365" s="90">
        <f t="shared" si="73"/>
        <v>0</v>
      </c>
      <c r="X365" s="14">
        <f t="shared" si="74"/>
        <v>0</v>
      </c>
      <c r="Y365" s="90">
        <f t="shared" si="75"/>
        <v>0</v>
      </c>
      <c r="Z365" s="90">
        <f t="shared" si="76"/>
        <v>0</v>
      </c>
      <c r="AA365" s="12">
        <v>345</v>
      </c>
      <c r="AB365" s="90"/>
      <c r="AC365" s="90">
        <f t="shared" si="77"/>
        <v>12422.738225475619</v>
      </c>
      <c r="AD365" s="90">
        <f t="shared" si="71"/>
        <v>790.24179763546408</v>
      </c>
      <c r="AE365" s="14">
        <f t="shared" si="78"/>
        <v>25.880704636407543</v>
      </c>
      <c r="AF365" s="90">
        <f t="shared" si="79"/>
        <v>764.3610929990565</v>
      </c>
      <c r="AG365" s="90">
        <f t="shared" si="80"/>
        <v>11658.377132476562</v>
      </c>
      <c r="AH365" s="1">
        <f t="shared" si="81"/>
        <v>345</v>
      </c>
      <c r="AI365" s="47">
        <f t="shared" si="82"/>
        <v>0</v>
      </c>
    </row>
    <row r="366" spans="20:35" x14ac:dyDescent="0.25">
      <c r="T366" s="12">
        <v>346</v>
      </c>
      <c r="U366" s="90"/>
      <c r="V366" s="90">
        <f t="shared" si="72"/>
        <v>0</v>
      </c>
      <c r="W366" s="90">
        <f t="shared" si="73"/>
        <v>0</v>
      </c>
      <c r="X366" s="14">
        <f t="shared" si="74"/>
        <v>0</v>
      </c>
      <c r="Y366" s="90">
        <f t="shared" si="75"/>
        <v>0</v>
      </c>
      <c r="Z366" s="90">
        <f t="shared" si="76"/>
        <v>0</v>
      </c>
      <c r="AA366" s="12">
        <v>346</v>
      </c>
      <c r="AB366" s="90"/>
      <c r="AC366" s="90">
        <f t="shared" si="77"/>
        <v>11658.377132476562</v>
      </c>
      <c r="AD366" s="90">
        <f t="shared" si="71"/>
        <v>790.24179763546408</v>
      </c>
      <c r="AE366" s="14">
        <f t="shared" si="78"/>
        <v>24.288285692659503</v>
      </c>
      <c r="AF366" s="90">
        <f t="shared" si="79"/>
        <v>765.95351194280454</v>
      </c>
      <c r="AG366" s="90">
        <f t="shared" si="80"/>
        <v>10892.423620533758</v>
      </c>
      <c r="AH366" s="1">
        <f t="shared" si="81"/>
        <v>346</v>
      </c>
      <c r="AI366" s="47">
        <f t="shared" si="82"/>
        <v>0</v>
      </c>
    </row>
    <row r="367" spans="20:35" x14ac:dyDescent="0.25">
      <c r="T367" s="12">
        <v>347</v>
      </c>
      <c r="U367" s="90"/>
      <c r="V367" s="90">
        <f t="shared" si="72"/>
        <v>0</v>
      </c>
      <c r="W367" s="90">
        <f t="shared" si="73"/>
        <v>0</v>
      </c>
      <c r="X367" s="14">
        <f t="shared" si="74"/>
        <v>0</v>
      </c>
      <c r="Y367" s="90">
        <f t="shared" si="75"/>
        <v>0</v>
      </c>
      <c r="Z367" s="90">
        <f t="shared" si="76"/>
        <v>0</v>
      </c>
      <c r="AA367" s="12">
        <v>347</v>
      </c>
      <c r="AB367" s="90"/>
      <c r="AC367" s="90">
        <f t="shared" si="77"/>
        <v>10892.423620533758</v>
      </c>
      <c r="AD367" s="90">
        <f t="shared" si="71"/>
        <v>790.24179763546408</v>
      </c>
      <c r="AE367" s="14">
        <f t="shared" si="78"/>
        <v>22.692549209445332</v>
      </c>
      <c r="AF367" s="90">
        <f t="shared" si="79"/>
        <v>767.54924842601872</v>
      </c>
      <c r="AG367" s="90">
        <f t="shared" si="80"/>
        <v>10124.874372107739</v>
      </c>
      <c r="AH367" s="1">
        <f t="shared" si="81"/>
        <v>347</v>
      </c>
      <c r="AI367" s="47">
        <f t="shared" si="82"/>
        <v>0</v>
      </c>
    </row>
    <row r="368" spans="20:35" x14ac:dyDescent="0.25">
      <c r="T368" s="12">
        <v>348</v>
      </c>
      <c r="U368" s="90">
        <f>C50</f>
        <v>0</v>
      </c>
      <c r="V368" s="90">
        <f t="shared" si="72"/>
        <v>0</v>
      </c>
      <c r="W368" s="90">
        <f t="shared" si="73"/>
        <v>0</v>
      </c>
      <c r="X368" s="14">
        <f t="shared" si="74"/>
        <v>0</v>
      </c>
      <c r="Y368" s="90">
        <f t="shared" si="75"/>
        <v>0</v>
      </c>
      <c r="Z368" s="90">
        <f t="shared" si="76"/>
        <v>0</v>
      </c>
      <c r="AA368" s="12">
        <v>348</v>
      </c>
      <c r="AB368" s="90">
        <f>K50</f>
        <v>0</v>
      </c>
      <c r="AC368" s="90">
        <f t="shared" si="77"/>
        <v>10124.874372107739</v>
      </c>
      <c r="AD368" s="90">
        <f t="shared" si="71"/>
        <v>790.24179763546408</v>
      </c>
      <c r="AE368" s="14">
        <f t="shared" si="78"/>
        <v>21.093488275224455</v>
      </c>
      <c r="AF368" s="90">
        <f t="shared" si="79"/>
        <v>769.14830936023964</v>
      </c>
      <c r="AG368" s="90">
        <f t="shared" si="80"/>
        <v>9355.7260627474989</v>
      </c>
      <c r="AH368" s="1">
        <f t="shared" si="81"/>
        <v>348</v>
      </c>
      <c r="AI368" s="47">
        <f t="shared" si="82"/>
        <v>0</v>
      </c>
    </row>
    <row r="369" spans="20:35" x14ac:dyDescent="0.25">
      <c r="T369" s="12">
        <v>349</v>
      </c>
      <c r="U369" s="90"/>
      <c r="V369" s="90">
        <f t="shared" si="72"/>
        <v>0</v>
      </c>
      <c r="W369" s="90">
        <f t="shared" si="73"/>
        <v>0</v>
      </c>
      <c r="X369" s="14">
        <f t="shared" si="74"/>
        <v>0</v>
      </c>
      <c r="Y369" s="90">
        <f t="shared" si="75"/>
        <v>0</v>
      </c>
      <c r="Z369" s="90">
        <f t="shared" si="76"/>
        <v>0</v>
      </c>
      <c r="AA369" s="12">
        <v>349</v>
      </c>
      <c r="AB369" s="90"/>
      <c r="AC369" s="90">
        <f t="shared" si="77"/>
        <v>9355.7260627474989</v>
      </c>
      <c r="AD369" s="90">
        <f t="shared" si="71"/>
        <v>790.24179763546408</v>
      </c>
      <c r="AE369" s="14">
        <f t="shared" si="78"/>
        <v>19.491095964057291</v>
      </c>
      <c r="AF369" s="90">
        <f t="shared" si="79"/>
        <v>770.75070167140677</v>
      </c>
      <c r="AG369" s="90">
        <f t="shared" si="80"/>
        <v>8584.9753610760927</v>
      </c>
      <c r="AH369" s="1">
        <f t="shared" si="81"/>
        <v>349</v>
      </c>
      <c r="AI369" s="47">
        <f t="shared" si="82"/>
        <v>0</v>
      </c>
    </row>
    <row r="370" spans="20:35" x14ac:dyDescent="0.25">
      <c r="T370" s="12">
        <v>350</v>
      </c>
      <c r="U370" s="90"/>
      <c r="V370" s="90">
        <f t="shared" si="72"/>
        <v>0</v>
      </c>
      <c r="W370" s="90">
        <f t="shared" si="73"/>
        <v>0</v>
      </c>
      <c r="X370" s="14">
        <f t="shared" si="74"/>
        <v>0</v>
      </c>
      <c r="Y370" s="90">
        <f t="shared" si="75"/>
        <v>0</v>
      </c>
      <c r="Z370" s="90">
        <f t="shared" si="76"/>
        <v>0</v>
      </c>
      <c r="AA370" s="12">
        <v>350</v>
      </c>
      <c r="AB370" s="90"/>
      <c r="AC370" s="90">
        <f t="shared" si="77"/>
        <v>8584.9753610760927</v>
      </c>
      <c r="AD370" s="90">
        <f t="shared" si="71"/>
        <v>790.24179763546408</v>
      </c>
      <c r="AE370" s="14">
        <f t="shared" si="78"/>
        <v>17.885365335575194</v>
      </c>
      <c r="AF370" s="90">
        <f t="shared" si="79"/>
        <v>772.35643229988887</v>
      </c>
      <c r="AG370" s="90">
        <f t="shared" si="80"/>
        <v>7812.6189287762036</v>
      </c>
      <c r="AH370" s="1">
        <f t="shared" si="81"/>
        <v>350</v>
      </c>
      <c r="AI370" s="47">
        <f t="shared" si="82"/>
        <v>0</v>
      </c>
    </row>
    <row r="371" spans="20:35" x14ac:dyDescent="0.25">
      <c r="T371" s="12">
        <v>351</v>
      </c>
      <c r="U371" s="90"/>
      <c r="V371" s="90">
        <f t="shared" si="72"/>
        <v>0</v>
      </c>
      <c r="W371" s="90">
        <f t="shared" si="73"/>
        <v>0</v>
      </c>
      <c r="X371" s="14">
        <f t="shared" si="74"/>
        <v>0</v>
      </c>
      <c r="Y371" s="90">
        <f t="shared" si="75"/>
        <v>0</v>
      </c>
      <c r="Z371" s="90">
        <f t="shared" si="76"/>
        <v>0</v>
      </c>
      <c r="AA371" s="12">
        <v>351</v>
      </c>
      <c r="AB371" s="90"/>
      <c r="AC371" s="90">
        <f t="shared" si="77"/>
        <v>7812.6189287762036</v>
      </c>
      <c r="AD371" s="90">
        <f t="shared" si="71"/>
        <v>790.24179763546408</v>
      </c>
      <c r="AE371" s="14">
        <f t="shared" si="78"/>
        <v>16.276289434950424</v>
      </c>
      <c r="AF371" s="90">
        <f t="shared" si="79"/>
        <v>773.96550820051368</v>
      </c>
      <c r="AG371" s="90">
        <f t="shared" si="80"/>
        <v>7038.6534205756898</v>
      </c>
      <c r="AH371" s="1">
        <f t="shared" si="81"/>
        <v>351</v>
      </c>
      <c r="AI371" s="47">
        <f t="shared" si="82"/>
        <v>0</v>
      </c>
    </row>
    <row r="372" spans="20:35" x14ac:dyDescent="0.25">
      <c r="T372" s="12">
        <v>352</v>
      </c>
      <c r="U372" s="90"/>
      <c r="V372" s="90">
        <f t="shared" si="72"/>
        <v>0</v>
      </c>
      <c r="W372" s="90">
        <f t="shared" si="73"/>
        <v>0</v>
      </c>
      <c r="X372" s="14">
        <f t="shared" si="74"/>
        <v>0</v>
      </c>
      <c r="Y372" s="90">
        <f t="shared" si="75"/>
        <v>0</v>
      </c>
      <c r="Z372" s="90">
        <f t="shared" si="76"/>
        <v>0</v>
      </c>
      <c r="AA372" s="12">
        <v>352</v>
      </c>
      <c r="AB372" s="90"/>
      <c r="AC372" s="90">
        <f t="shared" si="77"/>
        <v>7038.6534205756898</v>
      </c>
      <c r="AD372" s="90">
        <f t="shared" si="71"/>
        <v>790.24179763546408</v>
      </c>
      <c r="AE372" s="14">
        <f t="shared" si="78"/>
        <v>14.663861292866022</v>
      </c>
      <c r="AF372" s="90">
        <f t="shared" si="79"/>
        <v>775.57793634259804</v>
      </c>
      <c r="AG372" s="90">
        <f t="shared" si="80"/>
        <v>6263.0754842330916</v>
      </c>
      <c r="AH372" s="1">
        <f t="shared" si="81"/>
        <v>352</v>
      </c>
      <c r="AI372" s="47">
        <f t="shared" si="82"/>
        <v>0</v>
      </c>
    </row>
    <row r="373" spans="20:35" x14ac:dyDescent="0.25">
      <c r="T373" s="12">
        <v>353</v>
      </c>
      <c r="U373" s="90"/>
      <c r="V373" s="90">
        <f t="shared" si="72"/>
        <v>0</v>
      </c>
      <c r="W373" s="90">
        <f t="shared" si="73"/>
        <v>0</v>
      </c>
      <c r="X373" s="14">
        <f t="shared" si="74"/>
        <v>0</v>
      </c>
      <c r="Y373" s="90">
        <f t="shared" si="75"/>
        <v>0</v>
      </c>
      <c r="Z373" s="90">
        <f t="shared" si="76"/>
        <v>0</v>
      </c>
      <c r="AA373" s="12">
        <v>353</v>
      </c>
      <c r="AB373" s="90"/>
      <c r="AC373" s="90">
        <f t="shared" si="77"/>
        <v>6263.0754842330916</v>
      </c>
      <c r="AD373" s="90">
        <f t="shared" si="71"/>
        <v>790.24179763546408</v>
      </c>
      <c r="AE373" s="14">
        <f t="shared" si="78"/>
        <v>13.048073925485609</v>
      </c>
      <c r="AF373" s="90">
        <f t="shared" si="79"/>
        <v>777.19372370997849</v>
      </c>
      <c r="AG373" s="90">
        <f t="shared" si="80"/>
        <v>5485.8817605231134</v>
      </c>
      <c r="AH373" s="1">
        <f t="shared" si="81"/>
        <v>353</v>
      </c>
      <c r="AI373" s="47">
        <f t="shared" si="82"/>
        <v>0</v>
      </c>
    </row>
    <row r="374" spans="20:35" x14ac:dyDescent="0.25">
      <c r="T374" s="12">
        <v>354</v>
      </c>
      <c r="U374" s="90"/>
      <c r="V374" s="90">
        <f t="shared" si="72"/>
        <v>0</v>
      </c>
      <c r="W374" s="90">
        <f t="shared" si="73"/>
        <v>0</v>
      </c>
      <c r="X374" s="14">
        <f t="shared" si="74"/>
        <v>0</v>
      </c>
      <c r="Y374" s="90">
        <f t="shared" si="75"/>
        <v>0</v>
      </c>
      <c r="Z374" s="90">
        <f t="shared" si="76"/>
        <v>0</v>
      </c>
      <c r="AA374" s="12">
        <v>354</v>
      </c>
      <c r="AB374" s="90"/>
      <c r="AC374" s="90">
        <f t="shared" si="77"/>
        <v>5485.8817605231134</v>
      </c>
      <c r="AD374" s="90">
        <f t="shared" si="71"/>
        <v>790.24179763546408</v>
      </c>
      <c r="AE374" s="14">
        <f t="shared" si="78"/>
        <v>11.428920334423154</v>
      </c>
      <c r="AF374" s="90">
        <f t="shared" si="79"/>
        <v>778.81287730104088</v>
      </c>
      <c r="AG374" s="90">
        <f t="shared" si="80"/>
        <v>4707.0688832220721</v>
      </c>
      <c r="AH374" s="1">
        <f t="shared" si="81"/>
        <v>354</v>
      </c>
      <c r="AI374" s="47">
        <f t="shared" si="82"/>
        <v>0</v>
      </c>
    </row>
    <row r="375" spans="20:35" x14ac:dyDescent="0.25">
      <c r="T375" s="12">
        <v>355</v>
      </c>
      <c r="U375" s="90"/>
      <c r="V375" s="90">
        <f t="shared" si="72"/>
        <v>0</v>
      </c>
      <c r="W375" s="90">
        <f t="shared" si="73"/>
        <v>0</v>
      </c>
      <c r="X375" s="14">
        <f t="shared" si="74"/>
        <v>0</v>
      </c>
      <c r="Y375" s="90">
        <f t="shared" si="75"/>
        <v>0</v>
      </c>
      <c r="Z375" s="90">
        <f t="shared" si="76"/>
        <v>0</v>
      </c>
      <c r="AA375" s="12">
        <v>355</v>
      </c>
      <c r="AB375" s="90"/>
      <c r="AC375" s="90">
        <f t="shared" si="77"/>
        <v>4707.0688832220721</v>
      </c>
      <c r="AD375" s="90">
        <f t="shared" si="71"/>
        <v>790.24179763546408</v>
      </c>
      <c r="AE375" s="14">
        <f t="shared" si="78"/>
        <v>9.8063935067126504</v>
      </c>
      <c r="AF375" s="90">
        <f t="shared" si="79"/>
        <v>780.43540412875143</v>
      </c>
      <c r="AG375" s="90">
        <f t="shared" si="80"/>
        <v>3926.6334790933206</v>
      </c>
      <c r="AH375" s="1">
        <f t="shared" si="81"/>
        <v>355</v>
      </c>
      <c r="AI375" s="47">
        <f t="shared" si="82"/>
        <v>0</v>
      </c>
    </row>
    <row r="376" spans="20:35" x14ac:dyDescent="0.25">
      <c r="T376" s="12">
        <v>356</v>
      </c>
      <c r="U376" s="90"/>
      <c r="V376" s="90">
        <f t="shared" si="72"/>
        <v>0</v>
      </c>
      <c r="W376" s="90">
        <f t="shared" si="73"/>
        <v>0</v>
      </c>
      <c r="X376" s="14">
        <f t="shared" si="74"/>
        <v>0</v>
      </c>
      <c r="Y376" s="90">
        <f t="shared" si="75"/>
        <v>0</v>
      </c>
      <c r="Z376" s="90">
        <f t="shared" si="76"/>
        <v>0</v>
      </c>
      <c r="AA376" s="12">
        <v>356</v>
      </c>
      <c r="AB376" s="90"/>
      <c r="AC376" s="90">
        <f t="shared" si="77"/>
        <v>3926.6334790933206</v>
      </c>
      <c r="AD376" s="90">
        <f t="shared" si="71"/>
        <v>790.24179763546408</v>
      </c>
      <c r="AE376" s="14">
        <f t="shared" si="78"/>
        <v>8.1804864147777518</v>
      </c>
      <c r="AF376" s="90">
        <f t="shared" si="79"/>
        <v>782.06131122068632</v>
      </c>
      <c r="AG376" s="90">
        <f t="shared" si="80"/>
        <v>3144.5721678726341</v>
      </c>
      <c r="AH376" s="1">
        <f t="shared" si="81"/>
        <v>356</v>
      </c>
      <c r="AI376" s="47">
        <f t="shared" si="82"/>
        <v>0</v>
      </c>
    </row>
    <row r="377" spans="20:35" x14ac:dyDescent="0.25">
      <c r="T377" s="12">
        <v>357</v>
      </c>
      <c r="U377" s="90"/>
      <c r="V377" s="90">
        <f t="shared" si="72"/>
        <v>0</v>
      </c>
      <c r="W377" s="90">
        <f t="shared" si="73"/>
        <v>0</v>
      </c>
      <c r="X377" s="14">
        <f t="shared" si="74"/>
        <v>0</v>
      </c>
      <c r="Y377" s="90">
        <f t="shared" si="75"/>
        <v>0</v>
      </c>
      <c r="Z377" s="90">
        <f t="shared" si="76"/>
        <v>0</v>
      </c>
      <c r="AA377" s="12">
        <v>357</v>
      </c>
      <c r="AB377" s="90"/>
      <c r="AC377" s="90">
        <f t="shared" si="77"/>
        <v>3144.5721678726341</v>
      </c>
      <c r="AD377" s="90">
        <f t="shared" si="71"/>
        <v>790.24179763546408</v>
      </c>
      <c r="AE377" s="14">
        <f t="shared" si="78"/>
        <v>6.5511920164013207</v>
      </c>
      <c r="AF377" s="90">
        <f t="shared" si="79"/>
        <v>783.69060561906281</v>
      </c>
      <c r="AG377" s="90">
        <f t="shared" si="80"/>
        <v>2360.8815622535712</v>
      </c>
      <c r="AH377" s="1">
        <f t="shared" si="81"/>
        <v>357</v>
      </c>
      <c r="AI377" s="47">
        <f t="shared" si="82"/>
        <v>0</v>
      </c>
    </row>
    <row r="378" spans="20:35" x14ac:dyDescent="0.25">
      <c r="T378" s="12">
        <v>358</v>
      </c>
      <c r="U378" s="90"/>
      <c r="V378" s="90">
        <f t="shared" si="72"/>
        <v>0</v>
      </c>
      <c r="W378" s="90">
        <f t="shared" si="73"/>
        <v>0</v>
      </c>
      <c r="X378" s="14">
        <f t="shared" si="74"/>
        <v>0</v>
      </c>
      <c r="Y378" s="90">
        <f t="shared" si="75"/>
        <v>0</v>
      </c>
      <c r="Z378" s="90">
        <f t="shared" si="76"/>
        <v>0</v>
      </c>
      <c r="AA378" s="12">
        <v>358</v>
      </c>
      <c r="AB378" s="90"/>
      <c r="AC378" s="90">
        <f t="shared" si="77"/>
        <v>2360.8815622535712</v>
      </c>
      <c r="AD378" s="90">
        <f t="shared" si="71"/>
        <v>790.24179763546408</v>
      </c>
      <c r="AE378" s="14">
        <f t="shared" si="78"/>
        <v>4.9185032546949401</v>
      </c>
      <c r="AF378" s="90">
        <f t="shared" si="79"/>
        <v>785.32329438076908</v>
      </c>
      <c r="AG378" s="90">
        <f t="shared" si="80"/>
        <v>1575.5582678728022</v>
      </c>
      <c r="AH378" s="1">
        <f t="shared" si="81"/>
        <v>358</v>
      </c>
      <c r="AI378" s="47">
        <f t="shared" si="82"/>
        <v>0</v>
      </c>
    </row>
    <row r="379" spans="20:35" x14ac:dyDescent="0.25">
      <c r="T379" s="12">
        <v>359</v>
      </c>
      <c r="U379" s="90"/>
      <c r="V379" s="90">
        <f t="shared" si="72"/>
        <v>0</v>
      </c>
      <c r="W379" s="90">
        <f t="shared" si="73"/>
        <v>0</v>
      </c>
      <c r="X379" s="14">
        <f t="shared" si="74"/>
        <v>0</v>
      </c>
      <c r="Y379" s="90">
        <f t="shared" si="75"/>
        <v>0</v>
      </c>
      <c r="Z379" s="90">
        <f t="shared" si="76"/>
        <v>0</v>
      </c>
      <c r="AA379" s="12">
        <v>359</v>
      </c>
      <c r="AB379" s="90"/>
      <c r="AC379" s="90">
        <f t="shared" si="77"/>
        <v>1575.5582678728022</v>
      </c>
      <c r="AD379" s="90">
        <f t="shared" si="71"/>
        <v>790.24179763546408</v>
      </c>
      <c r="AE379" s="14">
        <f t="shared" si="78"/>
        <v>3.2824130580683382</v>
      </c>
      <c r="AF379" s="90">
        <f t="shared" si="79"/>
        <v>786.95938457739578</v>
      </c>
      <c r="AG379" s="90">
        <f t="shared" si="80"/>
        <v>788.59888329540638</v>
      </c>
      <c r="AH379" s="1">
        <f t="shared" si="81"/>
        <v>359</v>
      </c>
      <c r="AI379" s="47">
        <f t="shared" si="82"/>
        <v>0</v>
      </c>
    </row>
    <row r="380" spans="20:35" x14ac:dyDescent="0.25">
      <c r="T380" s="12">
        <v>360</v>
      </c>
      <c r="U380" s="90"/>
      <c r="V380" s="90">
        <f t="shared" si="72"/>
        <v>0</v>
      </c>
      <c r="W380" s="90">
        <f t="shared" si="73"/>
        <v>0</v>
      </c>
      <c r="X380" s="14">
        <f t="shared" si="74"/>
        <v>0</v>
      </c>
      <c r="Y380" s="90">
        <f t="shared" si="75"/>
        <v>0</v>
      </c>
      <c r="Z380" s="90">
        <f t="shared" si="76"/>
        <v>0</v>
      </c>
      <c r="AA380" s="12">
        <v>360</v>
      </c>
      <c r="AB380" s="90"/>
      <c r="AC380" s="90">
        <f t="shared" si="77"/>
        <v>788.59888329540638</v>
      </c>
      <c r="AD380" s="90">
        <f t="shared" si="71"/>
        <v>790.24179763560517</v>
      </c>
      <c r="AE380" s="14">
        <f t="shared" si="78"/>
        <v>1.6429143401987634</v>
      </c>
      <c r="AF380" s="90">
        <f t="shared" si="79"/>
        <v>788.59888329540638</v>
      </c>
      <c r="AG380" s="90">
        <f t="shared" si="80"/>
        <v>0</v>
      </c>
      <c r="AH380" s="1">
        <f t="shared" si="81"/>
        <v>360</v>
      </c>
      <c r="AI380" s="47">
        <f t="shared" si="82"/>
        <v>0</v>
      </c>
    </row>
    <row r="381" spans="20:35" x14ac:dyDescent="0.25">
      <c r="T381" s="16" t="s">
        <v>21</v>
      </c>
      <c r="U381" s="122"/>
      <c r="V381" s="122"/>
      <c r="W381" s="122">
        <f>SUMIF($Z$21:$Z$380,"&gt;=-5",W21:W380)</f>
        <v>275285.65347197751</v>
      </c>
      <c r="X381" s="18">
        <f>SUMIF($Z$21:$Z$380,"&gt;=-5",X21:X380)</f>
        <v>75285.6534719786</v>
      </c>
      <c r="Y381" s="122">
        <f>SUMIF($Z$21:$Z$380,"&gt;=-5",Y21:Y380)</f>
        <v>199999.99999999997</v>
      </c>
      <c r="Z381" s="122"/>
      <c r="AA381" s="16" t="s">
        <v>21</v>
      </c>
      <c r="AB381" s="122"/>
      <c r="AC381" s="122"/>
      <c r="AD381" s="123">
        <f>SUMIF($AG$21:$AG$380,"&gt;=-5",AD21:AD380)</f>
        <v>284487.04714876879</v>
      </c>
      <c r="AE381" s="18">
        <f>SUMIF($AG$21:$AG$380,"&gt;=-5",AE21:AE380)</f>
        <v>84487.047148767117</v>
      </c>
      <c r="AF381" s="122">
        <f>SUMIF($AG$21:$AG$380,"&gt;=-5",AF21:AF380)</f>
        <v>200000.00000000012</v>
      </c>
      <c r="AG381" s="122">
        <f>'Mortgage Affordability'!$J380-'Mortgage Affordability'!$M380</f>
        <v>0</v>
      </c>
      <c r="AH381" s="1" t="str">
        <f t="shared" si="81"/>
        <v>TOTALS</v>
      </c>
      <c r="AI381" s="47"/>
    </row>
    <row r="382" spans="20:35" x14ac:dyDescent="0.25">
      <c r="AD382" s="89"/>
    </row>
    <row r="383" spans="20:35" x14ac:dyDescent="0.25">
      <c r="AD383" s="24"/>
    </row>
  </sheetData>
  <sheetProtection algorithmName="SHA-512" hashValue="Z3w0MD8DhOCslrGLyTuLVQOYouexRPa5JuQvZSMaGsohXJjFw8DwRXcJyTfPD5eRiM3YUj/FEGojebSs7qmKTA==" saltValue="YjvGMeGzgsa9Ytb+LKx+hA==" spinCount="100000" sheet="1" objects="1" scenarios="1"/>
  <mergeCells count="30">
    <mergeCell ref="J2:P2"/>
    <mergeCell ref="J4:M4"/>
    <mergeCell ref="J5:L5"/>
    <mergeCell ref="J6:L6"/>
    <mergeCell ref="B2:H2"/>
    <mergeCell ref="B4:E4"/>
    <mergeCell ref="B5:D5"/>
    <mergeCell ref="B6:D6"/>
    <mergeCell ref="G5:G6"/>
    <mergeCell ref="AA19:AG19"/>
    <mergeCell ref="J14:L14"/>
    <mergeCell ref="J15:L15"/>
    <mergeCell ref="J16:L16"/>
    <mergeCell ref="J7:L7"/>
    <mergeCell ref="J8:L8"/>
    <mergeCell ref="J10:L10"/>
    <mergeCell ref="J13:L13"/>
    <mergeCell ref="J9:L9"/>
    <mergeCell ref="J11:L11"/>
    <mergeCell ref="O11:O12"/>
    <mergeCell ref="O7:O9"/>
    <mergeCell ref="B8:D8"/>
    <mergeCell ref="B7:D7"/>
    <mergeCell ref="B15:D15"/>
    <mergeCell ref="B16:D16"/>
    <mergeCell ref="T19:Z19"/>
    <mergeCell ref="B14:D14"/>
    <mergeCell ref="B9:D9"/>
    <mergeCell ref="B13:D13"/>
    <mergeCell ref="G13:G14"/>
  </mergeCells>
  <conditionalFormatting sqref="G52">
    <cfRule type="expression" dxfId="7" priority="11">
      <formula>$H52&lt;-1</formula>
    </cfRule>
  </conditionalFormatting>
  <conditionalFormatting sqref="J21:M50">
    <cfRule type="expression" dxfId="6" priority="3">
      <formula>$L21&lt;=0.01</formula>
    </cfRule>
    <cfRule type="expression" dxfId="5" priority="4">
      <formula>$L21&lt;=0.01</formula>
    </cfRule>
  </conditionalFormatting>
  <conditionalFormatting sqref="B21:I50">
    <cfRule type="expression" dxfId="4" priority="9">
      <formula>$D21&lt;=0.01</formula>
    </cfRule>
    <cfRule type="expression" dxfId="3" priority="10">
      <formula>$D21&lt;=0.01</formula>
    </cfRule>
  </conditionalFormatting>
  <conditionalFormatting sqref="G13:G15">
    <cfRule type="expression" dxfId="2" priority="2">
      <formula>$G$9="Additional Cost"</formula>
    </cfRule>
  </conditionalFormatting>
  <conditionalFormatting sqref="N21:P50">
    <cfRule type="expression" dxfId="1" priority="12">
      <formula>$L21&lt;=0.01</formula>
    </cfRule>
    <cfRule type="expression" dxfId="0" priority="13">
      <formula>$L21&lt;=0.01</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58FA-EC14-4BCD-B4E0-627B75B916B2}">
  <dimension ref="A1:L7"/>
  <sheetViews>
    <sheetView workbookViewId="0">
      <selection activeCell="G13" sqref="G13"/>
    </sheetView>
  </sheetViews>
  <sheetFormatPr defaultRowHeight="15" x14ac:dyDescent="0.25"/>
  <cols>
    <col min="1" max="16384" width="9.140625" style="1"/>
  </cols>
  <sheetData>
    <row r="1" spans="1:12" x14ac:dyDescent="0.25">
      <c r="A1" s="178" t="s">
        <v>64</v>
      </c>
      <c r="B1" s="178"/>
      <c r="C1" s="178"/>
      <c r="D1" s="178"/>
      <c r="E1" s="178"/>
      <c r="F1" s="178"/>
      <c r="G1" s="178"/>
      <c r="H1" s="178"/>
      <c r="I1" s="178"/>
      <c r="J1" s="178"/>
      <c r="K1" s="178"/>
      <c r="L1" s="178"/>
    </row>
    <row r="2" spans="1:12" x14ac:dyDescent="0.25">
      <c r="A2" s="178"/>
      <c r="B2" s="178"/>
      <c r="C2" s="178"/>
      <c r="D2" s="178"/>
      <c r="E2" s="178"/>
      <c r="F2" s="178"/>
      <c r="G2" s="178"/>
      <c r="H2" s="178"/>
      <c r="I2" s="178"/>
      <c r="J2" s="178"/>
      <c r="K2" s="178"/>
      <c r="L2" s="178"/>
    </row>
    <row r="3" spans="1:12" x14ac:dyDescent="0.25">
      <c r="A3" s="178"/>
      <c r="B3" s="178"/>
      <c r="C3" s="178"/>
      <c r="D3" s="178"/>
      <c r="E3" s="178"/>
      <c r="F3" s="178"/>
      <c r="G3" s="178"/>
      <c r="H3" s="178"/>
      <c r="I3" s="178"/>
      <c r="J3" s="178"/>
      <c r="K3" s="178"/>
      <c r="L3" s="178"/>
    </row>
    <row r="4" spans="1:12" x14ac:dyDescent="0.25">
      <c r="A4" s="178"/>
      <c r="B4" s="178"/>
      <c r="C4" s="178"/>
      <c r="D4" s="178"/>
      <c r="E4" s="178"/>
      <c r="F4" s="178"/>
      <c r="G4" s="178"/>
      <c r="H4" s="178"/>
      <c r="I4" s="178"/>
      <c r="J4" s="178"/>
      <c r="K4" s="178"/>
      <c r="L4" s="178"/>
    </row>
    <row r="5" spans="1:12" x14ac:dyDescent="0.25">
      <c r="A5" s="178"/>
      <c r="B5" s="178"/>
      <c r="C5" s="178"/>
      <c r="D5" s="178"/>
      <c r="E5" s="178"/>
      <c r="F5" s="178"/>
      <c r="G5" s="178"/>
      <c r="H5" s="178"/>
      <c r="I5" s="178"/>
      <c r="J5" s="178"/>
      <c r="K5" s="178"/>
      <c r="L5" s="178"/>
    </row>
    <row r="6" spans="1:12" x14ac:dyDescent="0.25">
      <c r="A6" s="178"/>
      <c r="B6" s="178"/>
      <c r="C6" s="178"/>
      <c r="D6" s="178"/>
      <c r="E6" s="178"/>
      <c r="F6" s="178"/>
      <c r="G6" s="178"/>
      <c r="H6" s="178"/>
      <c r="I6" s="178"/>
      <c r="J6" s="178"/>
      <c r="K6" s="178"/>
      <c r="L6" s="178"/>
    </row>
    <row r="7" spans="1:12" x14ac:dyDescent="0.25">
      <c r="A7" s="178"/>
      <c r="B7" s="178"/>
      <c r="C7" s="178"/>
      <c r="D7" s="178"/>
      <c r="E7" s="178"/>
      <c r="F7" s="178"/>
      <c r="G7" s="178"/>
      <c r="H7" s="178"/>
      <c r="I7" s="178"/>
      <c r="J7" s="178"/>
      <c r="K7" s="178"/>
      <c r="L7" s="178"/>
    </row>
  </sheetData>
  <mergeCells count="1">
    <mergeCell ref="A1: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12AF200B3D9A4080A7ED4CF944E6AE" ma:contentTypeVersion="13" ma:contentTypeDescription="Create a new document." ma:contentTypeScope="" ma:versionID="b875c73c2b957d2787479b2c68ffa64e">
  <xsd:schema xmlns:xsd="http://www.w3.org/2001/XMLSchema" xmlns:xs="http://www.w3.org/2001/XMLSchema" xmlns:p="http://schemas.microsoft.com/office/2006/metadata/properties" xmlns:ns2="2a98f961-4e0e-493b-ac89-ae80ec5d440f" xmlns:ns3="a3412d0d-2236-48cc-abd4-dbf9cb01b7a3" targetNamespace="http://schemas.microsoft.com/office/2006/metadata/properties" ma:root="true" ma:fieldsID="5e59522ade4e643dec09f9ff1dd2dcaa" ns2:_="" ns3:_="">
    <xsd:import namespace="2a98f961-4e0e-493b-ac89-ae80ec5d440f"/>
    <xsd:import namespace="a3412d0d-2236-48cc-abd4-dbf9cb01b7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8f961-4e0e-493b-ac89-ae80ec5d44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412d0d-2236-48cc-abd4-dbf9cb01b7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991A32-94ED-4A55-AD7A-517E55E4489D}">
  <ds:schemaRefs>
    <ds:schemaRef ds:uri="http://schemas.microsoft.com/sharepoint/v3/contenttype/forms"/>
  </ds:schemaRefs>
</ds:datastoreItem>
</file>

<file path=customXml/itemProps2.xml><?xml version="1.0" encoding="utf-8"?>
<ds:datastoreItem xmlns:ds="http://schemas.openxmlformats.org/officeDocument/2006/customXml" ds:itemID="{F9EDEB90-05E3-4D71-93CC-2B9AB90CDF2C}">
  <ds:schemaRefs>
    <ds:schemaRef ds:uri="e130d91c-f925-4ad6-a6d3-742b73a49b0c"/>
    <ds:schemaRef ds:uri="d2ba25ea-5583-4c6d-a2d7-7c62df9e0099"/>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249C688-50CD-42B3-8617-4C9622B97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8f961-4e0e-493b-ac89-ae80ec5d440f"/>
    <ds:schemaRef ds:uri="a3412d0d-2236-48cc-abd4-dbf9cb01b7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Mortgage Affordability</vt:lpstr>
      <vt:lpstr>Mortgage Comparison</vt:lpstr>
      <vt:lpstr>Mortgage Payoff</vt:lpstr>
      <vt:lpstr>Refinance Comparison</vt:lpstr>
      <vt:lpstr>Disclaimer</vt:lpstr>
      <vt:lpstr>Closing_Costs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Staton</dc:creator>
  <cp:keywords/>
  <dc:description/>
  <cp:lastModifiedBy>Jason Martin</cp:lastModifiedBy>
  <cp:revision/>
  <dcterms:created xsi:type="dcterms:W3CDTF">2020-07-08T19:35:55Z</dcterms:created>
  <dcterms:modified xsi:type="dcterms:W3CDTF">2021-07-09T15:21:05Z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0x010100BB12AF200B3D9A4080A7ED4CF944E6AE</vt:lpwstr>
  </property>
</Properties>
</file>